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y Drive\DAFTAR DATA 2025\DATA 2024\DINKES\"/>
    </mc:Choice>
  </mc:AlternateContent>
  <xr:revisionPtr revIDLastSave="0" documentId="8_{DF0B4BFC-C6D8-4051-94A8-B47C5E8C6A6A}" xr6:coauthVersionLast="47" xr6:coauthVersionMax="47" xr10:uidLastSave="{00000000-0000-0000-0000-000000000000}"/>
  <bookViews>
    <workbookView xWindow="-110" yWindow="-110" windowWidth="19420" windowHeight="11020" xr2:uid="{F1F559A0-D258-4BF5-B4ED-4838A885ADF3}"/>
  </bookViews>
  <sheets>
    <sheet name="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27" i="1" l="1"/>
  <c r="K27" i="1"/>
  <c r="I27" i="1"/>
  <c r="G27" i="1"/>
  <c r="E27" i="1"/>
  <c r="O24" i="1"/>
  <c r="P24" i="1" s="1"/>
  <c r="N24" i="1"/>
  <c r="D24" i="1"/>
  <c r="L24" i="1" s="1"/>
  <c r="B24" i="1"/>
  <c r="O23" i="1"/>
  <c r="P23" i="1" s="1"/>
  <c r="D23" i="1"/>
  <c r="N23" i="1" s="1"/>
  <c r="B23" i="1"/>
  <c r="O22" i="1"/>
  <c r="P22" i="1" s="1"/>
  <c r="D22" i="1"/>
  <c r="N22" i="1" s="1"/>
  <c r="B22" i="1"/>
  <c r="P21" i="1"/>
  <c r="O21" i="1"/>
  <c r="D21" i="1"/>
  <c r="F21" i="1" s="1"/>
  <c r="B21" i="1"/>
  <c r="O20" i="1"/>
  <c r="P20" i="1" s="1"/>
  <c r="D20" i="1"/>
  <c r="L20" i="1" s="1"/>
  <c r="B20" i="1"/>
  <c r="O19" i="1"/>
  <c r="P19" i="1" s="1"/>
  <c r="N19" i="1"/>
  <c r="L19" i="1"/>
  <c r="J19" i="1"/>
  <c r="H19" i="1"/>
  <c r="F19" i="1"/>
  <c r="D19" i="1"/>
  <c r="B19" i="1"/>
  <c r="O18" i="1"/>
  <c r="P18" i="1" s="1"/>
  <c r="N18" i="1"/>
  <c r="L18" i="1"/>
  <c r="J18" i="1"/>
  <c r="H18" i="1"/>
  <c r="F18" i="1"/>
  <c r="D18" i="1"/>
  <c r="B18" i="1"/>
  <c r="O17" i="1"/>
  <c r="P17" i="1" s="1"/>
  <c r="N17" i="1"/>
  <c r="L17" i="1"/>
  <c r="J17" i="1"/>
  <c r="D17" i="1"/>
  <c r="H17" i="1" s="1"/>
  <c r="B17" i="1"/>
  <c r="O16" i="1"/>
  <c r="P16" i="1" s="1"/>
  <c r="N16" i="1"/>
  <c r="J16" i="1"/>
  <c r="D16" i="1"/>
  <c r="H16" i="1" s="1"/>
  <c r="B16" i="1"/>
  <c r="O15" i="1"/>
  <c r="P15" i="1" s="1"/>
  <c r="N15" i="1"/>
  <c r="L15" i="1"/>
  <c r="D15" i="1"/>
  <c r="J15" i="1" s="1"/>
  <c r="B15" i="1"/>
  <c r="O14" i="1"/>
  <c r="P14" i="1" s="1"/>
  <c r="N14" i="1"/>
  <c r="D14" i="1"/>
  <c r="L14" i="1" s="1"/>
  <c r="B14" i="1"/>
  <c r="O13" i="1"/>
  <c r="P13" i="1" s="1"/>
  <c r="D13" i="1"/>
  <c r="N13" i="1" s="1"/>
  <c r="B13" i="1"/>
  <c r="P12" i="1"/>
  <c r="O12" i="1"/>
  <c r="N12" i="1"/>
  <c r="L12" i="1"/>
  <c r="J12" i="1"/>
  <c r="H12" i="1"/>
  <c r="F12" i="1"/>
  <c r="B12" i="1"/>
  <c r="P11" i="1"/>
  <c r="O11" i="1"/>
  <c r="O27" i="1" s="1"/>
  <c r="D11" i="1"/>
  <c r="L11" i="1" s="1"/>
  <c r="B11" i="1"/>
  <c r="H5" i="1"/>
  <c r="G5" i="1"/>
  <c r="H4" i="1"/>
  <c r="G4" i="1"/>
  <c r="F20" i="1" l="1"/>
  <c r="H20" i="1"/>
  <c r="J11" i="1"/>
  <c r="H13" i="1"/>
  <c r="N20" i="1"/>
  <c r="L21" i="1"/>
  <c r="J22" i="1"/>
  <c r="H23" i="1"/>
  <c r="F24" i="1"/>
  <c r="F13" i="1"/>
  <c r="J20" i="1"/>
  <c r="H21" i="1"/>
  <c r="J21" i="1"/>
  <c r="J13" i="1"/>
  <c r="H14" i="1"/>
  <c r="F15" i="1"/>
  <c r="N11" i="1"/>
  <c r="L13" i="1"/>
  <c r="J14" i="1"/>
  <c r="H15" i="1"/>
  <c r="F16" i="1"/>
  <c r="F17" i="1"/>
  <c r="N21" i="1"/>
  <c r="L22" i="1"/>
  <c r="J23" i="1"/>
  <c r="H24" i="1"/>
  <c r="F11" i="1"/>
  <c r="H11" i="1"/>
  <c r="F22" i="1"/>
  <c r="F14" i="1"/>
  <c r="H22" i="1"/>
  <c r="F23" i="1"/>
  <c r="D27" i="1"/>
  <c r="H27" i="1" s="1"/>
  <c r="L23" i="1"/>
  <c r="J24" i="1"/>
  <c r="P27" i="1" l="1"/>
  <c r="L27" i="1"/>
  <c r="J27" i="1"/>
  <c r="N27" i="1"/>
  <c r="F27" i="1"/>
</calcChain>
</file>

<file path=xl/sharedStrings.xml><?xml version="1.0" encoding="utf-8"?>
<sst xmlns="http://schemas.openxmlformats.org/spreadsheetml/2006/main" count="41" uniqueCount="31">
  <si>
    <t>TABEL 25</t>
  </si>
  <si>
    <t>CAKUPAN IMUNISASI Td PADA IBU HAMIL MENURUT KECAMATAN DAN PUSKESMAS</t>
  </si>
  <si>
    <t>NO</t>
  </si>
  <si>
    <t>KECAMATAN</t>
  </si>
  <si>
    <t>PUSKESMAS</t>
  </si>
  <si>
    <t>JUMLAH IBU HAMIL</t>
  </si>
  <si>
    <t>IMUNISASI Td PADA IBU HAMIL</t>
  </si>
  <si>
    <t>Td1</t>
  </si>
  <si>
    <t>Td2</t>
  </si>
  <si>
    <t>Td3</t>
  </si>
  <si>
    <t>Td4</t>
  </si>
  <si>
    <t>Td5</t>
  </si>
  <si>
    <t>Td2+</t>
  </si>
  <si>
    <t>JUMLAH</t>
  </si>
  <si>
    <t>%</t>
  </si>
  <si>
    <t>Batu Bandung</t>
  </si>
  <si>
    <t>Keban Agung</t>
  </si>
  <si>
    <t>Embong Ijuk</t>
  </si>
  <si>
    <t>Muara Langkap</t>
  </si>
  <si>
    <t>Bukit Sari</t>
  </si>
  <si>
    <t>Kabawetan</t>
  </si>
  <si>
    <t>Talang Babatan</t>
  </si>
  <si>
    <t>Pasar Kepahiang</t>
  </si>
  <si>
    <t>Kelobak</t>
  </si>
  <si>
    <t>Tebat Karai</t>
  </si>
  <si>
    <t>Nanti Agung</t>
  </si>
  <si>
    <t>Ujan Mas</t>
  </si>
  <si>
    <t>Cugung Lalang</t>
  </si>
  <si>
    <t>Durian Depun</t>
  </si>
  <si>
    <t>JUMLAH (KAB/KOTA)</t>
  </si>
  <si>
    <t>Sumber: …………….. (sebutkan)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</si>
</sst>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9" x14ac:knownFonts="1">
    <font>
      <sz val="11"/>
      <color theme="1"/>
      <name val="Calibri"/>
      <scheme val="minor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color theme="1"/>
      <name val="Arial"/>
      <family val="2"/>
    </font>
    <font>
      <sz val="11"/>
      <color theme="1"/>
      <name val="Book Antiqua"/>
      <family val="1"/>
    </font>
    <font>
      <sz val="11"/>
      <name val="Book Antiqua"/>
      <family val="1"/>
    </font>
    <font>
      <b/>
      <i/>
      <sz val="9"/>
      <color theme="1"/>
      <name val="Book Antiqua"/>
      <family val="1"/>
    </font>
    <font>
      <sz val="9"/>
      <color theme="1"/>
      <name val="Arial"/>
      <family val="2"/>
    </font>
    <font>
      <sz val="10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5" fillId="0" borderId="2" xfId="0" applyFont="1" applyBorder="1"/>
    <xf numFmtId="0" fontId="1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1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37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37" fontId="2" fillId="2" borderId="2" xfId="0" applyNumberFormat="1" applyFont="1" applyFill="1" applyBorder="1" applyAlignment="1">
      <alignment horizontal="center" vertical="center"/>
    </xf>
    <xf numFmtId="37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2" fillId="0" borderId="9" xfId="0" applyNumberFormat="1" applyFont="1" applyBorder="1" applyAlignment="1">
      <alignment horizontal="center" vertical="center"/>
    </xf>
    <xf numFmtId="37" fontId="2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37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hba\Downloads\LAMPIRAN%20PROFIL%20DINKES%20KEPAHIANG%202024%20(1).xlsx" TargetMode="External"/><Relationship Id="rId1" Type="http://schemas.openxmlformats.org/officeDocument/2006/relationships/externalLinkPath" Target="file:///C:\Users\muhba\Downloads\LAMPIRAN%20PROFIL%20DINKES%20KEPAHIANG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E5" t="str">
            <v>KABUPATEN/KOTA</v>
          </cell>
          <cell r="F5" t="str">
            <v>KEPAHIANG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Muara Kemumu</v>
          </cell>
        </row>
        <row r="10">
          <cell r="B10" t="str">
            <v>Bermani Ilir</v>
          </cell>
        </row>
        <row r="11">
          <cell r="B11" t="str">
            <v>Bermani Ilir</v>
          </cell>
        </row>
        <row r="12">
          <cell r="B12" t="str">
            <v>Bermani Ilir</v>
          </cell>
        </row>
        <row r="13">
          <cell r="B13" t="str">
            <v>Kabawetan</v>
          </cell>
        </row>
        <row r="14">
          <cell r="B14" t="str">
            <v>Kabawetan</v>
          </cell>
        </row>
        <row r="15">
          <cell r="B15" t="str">
            <v>Seberang Musi</v>
          </cell>
        </row>
        <row r="16">
          <cell r="B16" t="str">
            <v>Kepahiang</v>
          </cell>
        </row>
        <row r="17">
          <cell r="B17" t="str">
            <v>Kepahiang</v>
          </cell>
        </row>
        <row r="18">
          <cell r="B18" t="str">
            <v>Tebat Karai</v>
          </cell>
        </row>
        <row r="19">
          <cell r="B19" t="str">
            <v>Tebat Karai</v>
          </cell>
        </row>
        <row r="20">
          <cell r="B20" t="str">
            <v>Ujan Mas</v>
          </cell>
        </row>
        <row r="21">
          <cell r="B21" t="str">
            <v>Ujan Mas</v>
          </cell>
        </row>
        <row r="22">
          <cell r="B22" t="str">
            <v>Merigi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1">
          <cell r="D11">
            <v>288</v>
          </cell>
        </row>
        <row r="13">
          <cell r="D13">
            <v>88</v>
          </cell>
        </row>
        <row r="14">
          <cell r="D14">
            <v>92</v>
          </cell>
        </row>
        <row r="15">
          <cell r="D15">
            <v>122</v>
          </cell>
        </row>
        <row r="16">
          <cell r="D16">
            <v>151</v>
          </cell>
        </row>
        <row r="17">
          <cell r="D17">
            <v>135</v>
          </cell>
        </row>
        <row r="18">
          <cell r="D18">
            <v>465</v>
          </cell>
        </row>
        <row r="19">
          <cell r="D19">
            <v>340</v>
          </cell>
        </row>
        <row r="20">
          <cell r="D20">
            <v>192</v>
          </cell>
        </row>
        <row r="21">
          <cell r="D21">
            <v>162</v>
          </cell>
        </row>
        <row r="22">
          <cell r="D22">
            <v>331</v>
          </cell>
        </row>
        <row r="23">
          <cell r="D23">
            <v>168</v>
          </cell>
        </row>
        <row r="24">
          <cell r="D24">
            <v>202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A5C1-529C-4C53-8610-019B31B6F6E2}">
  <sheetPr>
    <tabColor theme="9" tint="-0.249977111117893"/>
    <pageSetUpPr fitToPage="1"/>
  </sheetPr>
  <dimension ref="A1:Z994"/>
  <sheetViews>
    <sheetView tabSelected="1" view="pageBreakPreview" topLeftCell="C1" zoomScale="60" zoomScaleNormal="47" workbookViewId="0">
      <pane xSplit="1" topLeftCell="D1" activePane="topRight" state="frozen"/>
      <selection activeCell="C1" sqref="C1"/>
      <selection pane="topRight" activeCell="A4" sqref="A4"/>
    </sheetView>
  </sheetViews>
  <sheetFormatPr defaultColWidth="14.453125" defaultRowHeight="15" customHeight="1" x14ac:dyDescent="0.35"/>
  <cols>
    <col min="1" max="1" width="5.7265625" customWidth="1"/>
    <col min="2" max="3" width="21.7265625" customWidth="1"/>
    <col min="4" max="4" width="15.26953125" customWidth="1"/>
    <col min="5" max="16" width="10.7265625" customWidth="1"/>
    <col min="17" max="18" width="9.1796875" customWidth="1"/>
    <col min="19" max="19" width="11.54296875" customWidth="1"/>
    <col min="20" max="26" width="9.1796875" customWidth="1"/>
  </cols>
  <sheetData>
    <row r="1" spans="1:26" ht="15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5" x14ac:dyDescent="0.3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5" x14ac:dyDescent="0.35">
      <c r="A4" s="6"/>
      <c r="B4" s="6"/>
      <c r="C4" s="6"/>
      <c r="D4" s="6"/>
      <c r="E4" s="6"/>
      <c r="F4" s="7"/>
      <c r="G4" s="7" t="str">
        <f>'[1]1'!E5</f>
        <v>KABUPATEN/KOTA</v>
      </c>
      <c r="H4" s="8" t="str">
        <f>'[1]1'!$F$5</f>
        <v>KEPAHIANG</v>
      </c>
      <c r="I4" s="6"/>
      <c r="J4" s="6"/>
      <c r="K4" s="9"/>
      <c r="L4" s="9"/>
      <c r="M4" s="9"/>
      <c r="N4" s="9"/>
      <c r="O4" s="9"/>
      <c r="P4" s="9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5" x14ac:dyDescent="0.35">
      <c r="A5" s="6"/>
      <c r="B5" s="6"/>
      <c r="C5" s="6"/>
      <c r="D5" s="6"/>
      <c r="E5" s="6"/>
      <c r="F5" s="7"/>
      <c r="G5" s="7" t="str">
        <f>'[1]1'!E6</f>
        <v>TAHUN</v>
      </c>
      <c r="H5" s="8">
        <f>'[1]1'!$F$6</f>
        <v>2024</v>
      </c>
      <c r="I5" s="6"/>
      <c r="J5" s="6"/>
      <c r="K5" s="9"/>
      <c r="L5" s="9"/>
      <c r="M5" s="9"/>
      <c r="N5" s="9"/>
      <c r="O5" s="9"/>
      <c r="P5" s="9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" thickBot="1" x14ac:dyDescent="0.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" customHeight="1" x14ac:dyDescent="0.35">
      <c r="A7" s="11" t="s">
        <v>2</v>
      </c>
      <c r="B7" s="11" t="s">
        <v>3</v>
      </c>
      <c r="C7" s="11" t="s">
        <v>4</v>
      </c>
      <c r="D7" s="12" t="s">
        <v>5</v>
      </c>
      <c r="E7" s="13" t="s">
        <v>6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5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0.25" customHeight="1" x14ac:dyDescent="0.35">
      <c r="A8" s="16"/>
      <c r="B8" s="16"/>
      <c r="C8" s="16"/>
      <c r="D8" s="16"/>
      <c r="E8" s="17" t="s">
        <v>7</v>
      </c>
      <c r="F8" s="18"/>
      <c r="G8" s="17" t="s">
        <v>8</v>
      </c>
      <c r="H8" s="18"/>
      <c r="I8" s="17" t="s">
        <v>9</v>
      </c>
      <c r="J8" s="18"/>
      <c r="K8" s="17" t="s">
        <v>10</v>
      </c>
      <c r="L8" s="18"/>
      <c r="M8" s="17" t="s">
        <v>11</v>
      </c>
      <c r="N8" s="19"/>
      <c r="O8" s="17" t="s">
        <v>12</v>
      </c>
      <c r="P8" s="19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3.25" customHeight="1" x14ac:dyDescent="0.35">
      <c r="A9" s="20"/>
      <c r="B9" s="20"/>
      <c r="C9" s="20"/>
      <c r="D9" s="20"/>
      <c r="E9" s="21" t="s">
        <v>13</v>
      </c>
      <c r="F9" s="21" t="s">
        <v>14</v>
      </c>
      <c r="G9" s="21" t="s">
        <v>13</v>
      </c>
      <c r="H9" s="21" t="s">
        <v>14</v>
      </c>
      <c r="I9" s="21" t="s">
        <v>13</v>
      </c>
      <c r="J9" s="21" t="s">
        <v>14</v>
      </c>
      <c r="K9" s="21" t="s">
        <v>13</v>
      </c>
      <c r="L9" s="21" t="s">
        <v>14</v>
      </c>
      <c r="M9" s="21" t="s">
        <v>13</v>
      </c>
      <c r="N9" s="21" t="s">
        <v>14</v>
      </c>
      <c r="O9" s="21" t="s">
        <v>13</v>
      </c>
      <c r="P9" s="21" t="s">
        <v>14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5" x14ac:dyDescent="0.35">
      <c r="A10" s="2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  <c r="I10" s="22">
        <v>9</v>
      </c>
      <c r="J10" s="22">
        <v>10</v>
      </c>
      <c r="K10" s="22">
        <v>11</v>
      </c>
      <c r="L10" s="22">
        <v>12</v>
      </c>
      <c r="M10" s="22">
        <v>13</v>
      </c>
      <c r="N10" s="22">
        <v>14</v>
      </c>
      <c r="O10" s="22">
        <v>15</v>
      </c>
      <c r="P10" s="22">
        <v>16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8" customHeight="1" x14ac:dyDescent="0.35">
      <c r="A11" s="24">
        <v>1</v>
      </c>
      <c r="B11" s="25" t="str">
        <f>'[1]9'!B9</f>
        <v>Muara Kemumu</v>
      </c>
      <c r="C11" s="25" t="s">
        <v>15</v>
      </c>
      <c r="D11" s="26">
        <f>'[1]24'!D11</f>
        <v>288</v>
      </c>
      <c r="E11" s="26">
        <v>0</v>
      </c>
      <c r="F11" s="27">
        <f t="shared" ref="F11:F24" si="0">E11/$D11*100</f>
        <v>0</v>
      </c>
      <c r="G11" s="26">
        <v>0</v>
      </c>
      <c r="H11" s="27">
        <f t="shared" ref="H11:H24" si="1">G11/$D11*100</f>
        <v>0</v>
      </c>
      <c r="I11" s="26">
        <v>2</v>
      </c>
      <c r="J11" s="27">
        <f t="shared" ref="J11:J24" si="2">I11/$D11*100</f>
        <v>0.69444444444444442</v>
      </c>
      <c r="K11" s="26">
        <v>4</v>
      </c>
      <c r="L11" s="27">
        <f t="shared" ref="L11:L15" si="3">K11/$D11*100</f>
        <v>1.3888888888888888</v>
      </c>
      <c r="M11" s="26">
        <v>107</v>
      </c>
      <c r="N11" s="27">
        <f t="shared" ref="N11:N24" si="4">M11/$D11*100</f>
        <v>37.152777777777779</v>
      </c>
      <c r="O11" s="26">
        <f t="shared" ref="O11:O24" si="5">SUM(G11,I11,K11,M11)</f>
        <v>113</v>
      </c>
      <c r="P11" s="27">
        <f t="shared" ref="P11:P24" si="6">O11/$D11*100</f>
        <v>39.236111111111107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" customHeight="1" x14ac:dyDescent="0.35">
      <c r="A12" s="28">
        <v>2</v>
      </c>
      <c r="B12" s="29" t="str">
        <f>'[1]9'!B10</f>
        <v>Bermani Ilir</v>
      </c>
      <c r="C12" s="29" t="s">
        <v>16</v>
      </c>
      <c r="D12" s="26">
        <v>92</v>
      </c>
      <c r="E12" s="26">
        <v>9</v>
      </c>
      <c r="F12" s="27">
        <f t="shared" si="0"/>
        <v>9.7826086956521738</v>
      </c>
      <c r="G12" s="26">
        <v>0</v>
      </c>
      <c r="H12" s="27">
        <f t="shared" si="1"/>
        <v>0</v>
      </c>
      <c r="I12" s="26">
        <v>0</v>
      </c>
      <c r="J12" s="27">
        <f t="shared" si="2"/>
        <v>0</v>
      </c>
      <c r="K12" s="26">
        <v>8</v>
      </c>
      <c r="L12" s="27">
        <f t="shared" si="3"/>
        <v>8.695652173913043</v>
      </c>
      <c r="M12" s="26">
        <v>71</v>
      </c>
      <c r="N12" s="27">
        <f t="shared" si="4"/>
        <v>77.173913043478265</v>
      </c>
      <c r="O12" s="26">
        <f t="shared" si="5"/>
        <v>79</v>
      </c>
      <c r="P12" s="27">
        <f t="shared" si="6"/>
        <v>85.869565217391312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" customHeight="1" x14ac:dyDescent="0.35">
      <c r="A13" s="28">
        <v>3</v>
      </c>
      <c r="B13" s="29" t="str">
        <f>'[1]9'!B11</f>
        <v>Bermani Ilir</v>
      </c>
      <c r="C13" s="29" t="s">
        <v>17</v>
      </c>
      <c r="D13" s="26">
        <f>'[1]24'!D13</f>
        <v>88</v>
      </c>
      <c r="E13" s="26">
        <v>0</v>
      </c>
      <c r="F13" s="27">
        <f t="shared" si="0"/>
        <v>0</v>
      </c>
      <c r="G13" s="26">
        <v>0</v>
      </c>
      <c r="H13" s="27">
        <f t="shared" si="1"/>
        <v>0</v>
      </c>
      <c r="I13" s="26">
        <v>0</v>
      </c>
      <c r="J13" s="27">
        <f t="shared" si="2"/>
        <v>0</v>
      </c>
      <c r="K13" s="26">
        <v>16</v>
      </c>
      <c r="L13" s="27">
        <f t="shared" si="3"/>
        <v>18.181818181818183</v>
      </c>
      <c r="M13" s="26">
        <v>49</v>
      </c>
      <c r="N13" s="27">
        <f t="shared" si="4"/>
        <v>55.68181818181818</v>
      </c>
      <c r="O13" s="26">
        <f t="shared" si="5"/>
        <v>65</v>
      </c>
      <c r="P13" s="27">
        <f t="shared" si="6"/>
        <v>73.86363636363636</v>
      </c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" customHeight="1" x14ac:dyDescent="0.35">
      <c r="A14" s="28">
        <v>4</v>
      </c>
      <c r="B14" s="29" t="str">
        <f>'[1]9'!B12</f>
        <v>Bermani Ilir</v>
      </c>
      <c r="C14" s="29" t="s">
        <v>18</v>
      </c>
      <c r="D14" s="26">
        <f>'[1]24'!D14</f>
        <v>92</v>
      </c>
      <c r="E14" s="26">
        <v>0</v>
      </c>
      <c r="F14" s="27">
        <f t="shared" si="0"/>
        <v>0</v>
      </c>
      <c r="G14" s="26">
        <v>0</v>
      </c>
      <c r="H14" s="27">
        <f t="shared" si="1"/>
        <v>0</v>
      </c>
      <c r="I14" s="26">
        <v>1</v>
      </c>
      <c r="J14" s="27">
        <f t="shared" si="2"/>
        <v>1.0869565217391304</v>
      </c>
      <c r="K14" s="26">
        <v>10</v>
      </c>
      <c r="L14" s="27">
        <f t="shared" si="3"/>
        <v>10.869565217391305</v>
      </c>
      <c r="M14" s="26">
        <v>47</v>
      </c>
      <c r="N14" s="27">
        <f t="shared" si="4"/>
        <v>51.086956521739133</v>
      </c>
      <c r="O14" s="26">
        <f t="shared" si="5"/>
        <v>58</v>
      </c>
      <c r="P14" s="27">
        <f t="shared" si="6"/>
        <v>63.04347826086957</v>
      </c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" customHeight="1" x14ac:dyDescent="0.35">
      <c r="A15" s="28">
        <v>5</v>
      </c>
      <c r="B15" s="29" t="str">
        <f>'[1]9'!B13</f>
        <v>Kabawetan</v>
      </c>
      <c r="C15" s="29" t="s">
        <v>19</v>
      </c>
      <c r="D15" s="26">
        <f>'[1]24'!D15</f>
        <v>122</v>
      </c>
      <c r="E15" s="26">
        <v>0</v>
      </c>
      <c r="F15" s="27">
        <f t="shared" si="0"/>
        <v>0</v>
      </c>
      <c r="G15" s="26">
        <v>0</v>
      </c>
      <c r="H15" s="27">
        <f t="shared" si="1"/>
        <v>0</v>
      </c>
      <c r="I15" s="26">
        <v>0</v>
      </c>
      <c r="J15" s="27">
        <f t="shared" si="2"/>
        <v>0</v>
      </c>
      <c r="K15" s="26">
        <v>2</v>
      </c>
      <c r="L15" s="27">
        <f t="shared" si="3"/>
        <v>1.639344262295082</v>
      </c>
      <c r="M15" s="26">
        <v>76</v>
      </c>
      <c r="N15" s="27">
        <f t="shared" si="4"/>
        <v>62.295081967213115</v>
      </c>
      <c r="O15" s="26">
        <f t="shared" si="5"/>
        <v>78</v>
      </c>
      <c r="P15" s="27">
        <f t="shared" si="6"/>
        <v>63.934426229508205</v>
      </c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" customHeight="1" x14ac:dyDescent="0.35">
      <c r="A16" s="28">
        <v>6</v>
      </c>
      <c r="B16" s="29" t="str">
        <f>'[1]9'!B14</f>
        <v>Kabawetan</v>
      </c>
      <c r="C16" s="29" t="s">
        <v>20</v>
      </c>
      <c r="D16" s="26">
        <f>'[1]24'!D16</f>
        <v>151</v>
      </c>
      <c r="E16" s="26">
        <v>0</v>
      </c>
      <c r="F16" s="27">
        <f t="shared" si="0"/>
        <v>0</v>
      </c>
      <c r="G16" s="26">
        <v>0</v>
      </c>
      <c r="H16" s="27">
        <f t="shared" si="1"/>
        <v>0</v>
      </c>
      <c r="I16" s="26">
        <v>0</v>
      </c>
      <c r="J16" s="27">
        <f t="shared" si="2"/>
        <v>0</v>
      </c>
      <c r="K16" s="26">
        <v>0</v>
      </c>
      <c r="L16" s="27">
        <v>93</v>
      </c>
      <c r="M16" s="26">
        <v>93</v>
      </c>
      <c r="N16" s="27">
        <f t="shared" si="4"/>
        <v>61.589403973509938</v>
      </c>
      <c r="O16" s="26">
        <f t="shared" si="5"/>
        <v>93</v>
      </c>
      <c r="P16" s="27">
        <f t="shared" si="6"/>
        <v>61.589403973509938</v>
      </c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" customHeight="1" x14ac:dyDescent="0.35">
      <c r="A17" s="28">
        <v>7</v>
      </c>
      <c r="B17" s="29" t="str">
        <f>'[1]9'!B15</f>
        <v>Seberang Musi</v>
      </c>
      <c r="C17" s="29" t="s">
        <v>21</v>
      </c>
      <c r="D17" s="26">
        <f>'[1]24'!D17</f>
        <v>135</v>
      </c>
      <c r="E17" s="26">
        <v>1</v>
      </c>
      <c r="F17" s="27">
        <f t="shared" si="0"/>
        <v>0.74074074074074081</v>
      </c>
      <c r="G17" s="26">
        <v>1</v>
      </c>
      <c r="H17" s="27">
        <f t="shared" si="1"/>
        <v>0.74074074074074081</v>
      </c>
      <c r="I17" s="26">
        <v>4</v>
      </c>
      <c r="J17" s="27">
        <f t="shared" si="2"/>
        <v>2.9629629629629632</v>
      </c>
      <c r="K17" s="26">
        <v>29</v>
      </c>
      <c r="L17" s="27">
        <f t="shared" ref="L17:L24" si="7">K17/$D17*100</f>
        <v>21.481481481481481</v>
      </c>
      <c r="M17" s="26">
        <v>97</v>
      </c>
      <c r="N17" s="27">
        <f t="shared" si="4"/>
        <v>71.851851851851862</v>
      </c>
      <c r="O17" s="26">
        <f t="shared" si="5"/>
        <v>131</v>
      </c>
      <c r="P17" s="27">
        <f t="shared" si="6"/>
        <v>97.037037037037038</v>
      </c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" customHeight="1" x14ac:dyDescent="0.35">
      <c r="A18" s="28">
        <v>8</v>
      </c>
      <c r="B18" s="29" t="str">
        <f>'[1]9'!B16</f>
        <v>Kepahiang</v>
      </c>
      <c r="C18" s="29" t="s">
        <v>22</v>
      </c>
      <c r="D18" s="26">
        <f>'[1]24'!D18</f>
        <v>465</v>
      </c>
      <c r="E18" s="26">
        <v>0</v>
      </c>
      <c r="F18" s="27">
        <f t="shared" si="0"/>
        <v>0</v>
      </c>
      <c r="G18" s="26">
        <v>0</v>
      </c>
      <c r="H18" s="27">
        <f t="shared" si="1"/>
        <v>0</v>
      </c>
      <c r="I18" s="26">
        <v>0</v>
      </c>
      <c r="J18" s="27">
        <f t="shared" si="2"/>
        <v>0</v>
      </c>
      <c r="K18" s="26">
        <v>0</v>
      </c>
      <c r="L18" s="27">
        <f t="shared" si="7"/>
        <v>0</v>
      </c>
      <c r="M18" s="26">
        <v>453</v>
      </c>
      <c r="N18" s="27">
        <f t="shared" si="4"/>
        <v>97.41935483870968</v>
      </c>
      <c r="O18" s="26">
        <f t="shared" si="5"/>
        <v>453</v>
      </c>
      <c r="P18" s="27">
        <f t="shared" si="6"/>
        <v>97.41935483870968</v>
      </c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" customHeight="1" x14ac:dyDescent="0.35">
      <c r="A19" s="28">
        <v>9</v>
      </c>
      <c r="B19" s="29" t="str">
        <f>'[1]9'!B17</f>
        <v>Kepahiang</v>
      </c>
      <c r="C19" s="29" t="s">
        <v>23</v>
      </c>
      <c r="D19" s="26">
        <f>'[1]24'!D19</f>
        <v>340</v>
      </c>
      <c r="E19" s="26">
        <v>0</v>
      </c>
      <c r="F19" s="27">
        <f t="shared" si="0"/>
        <v>0</v>
      </c>
      <c r="G19" s="26">
        <v>0</v>
      </c>
      <c r="H19" s="27">
        <f t="shared" si="1"/>
        <v>0</v>
      </c>
      <c r="I19" s="30">
        <v>33</v>
      </c>
      <c r="J19" s="27">
        <f t="shared" si="2"/>
        <v>9.7058823529411775</v>
      </c>
      <c r="K19" s="30">
        <v>50</v>
      </c>
      <c r="L19" s="27">
        <f t="shared" si="7"/>
        <v>14.705882352941178</v>
      </c>
      <c r="M19" s="30">
        <v>203</v>
      </c>
      <c r="N19" s="27">
        <f t="shared" si="4"/>
        <v>59.705882352941174</v>
      </c>
      <c r="O19" s="26">
        <f t="shared" si="5"/>
        <v>286</v>
      </c>
      <c r="P19" s="27">
        <f t="shared" si="6"/>
        <v>84.117647058823536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 x14ac:dyDescent="0.35">
      <c r="A20" s="28">
        <v>10</v>
      </c>
      <c r="B20" s="29" t="str">
        <f>'[1]9'!B18</f>
        <v>Tebat Karai</v>
      </c>
      <c r="C20" s="29" t="s">
        <v>24</v>
      </c>
      <c r="D20" s="26">
        <f>'[1]24'!D20</f>
        <v>192</v>
      </c>
      <c r="E20" s="26">
        <v>0</v>
      </c>
      <c r="F20" s="27">
        <f t="shared" si="0"/>
        <v>0</v>
      </c>
      <c r="G20" s="26">
        <v>0</v>
      </c>
      <c r="H20" s="27">
        <f t="shared" si="1"/>
        <v>0</v>
      </c>
      <c r="I20" s="26">
        <v>1</v>
      </c>
      <c r="J20" s="27">
        <f t="shared" si="2"/>
        <v>0.52083333333333326</v>
      </c>
      <c r="K20" s="26">
        <v>4</v>
      </c>
      <c r="L20" s="27">
        <f t="shared" si="7"/>
        <v>2.083333333333333</v>
      </c>
      <c r="M20" s="26">
        <v>121</v>
      </c>
      <c r="N20" s="27">
        <f t="shared" si="4"/>
        <v>63.020833333333336</v>
      </c>
      <c r="O20" s="26">
        <f t="shared" si="5"/>
        <v>126</v>
      </c>
      <c r="P20" s="27">
        <f t="shared" si="6"/>
        <v>65.625</v>
      </c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 x14ac:dyDescent="0.35">
      <c r="A21" s="28">
        <v>11</v>
      </c>
      <c r="B21" s="29" t="str">
        <f>'[1]9'!B19</f>
        <v>Tebat Karai</v>
      </c>
      <c r="C21" s="29" t="s">
        <v>25</v>
      </c>
      <c r="D21" s="26">
        <f>'[1]24'!D21</f>
        <v>162</v>
      </c>
      <c r="E21" s="26">
        <v>2</v>
      </c>
      <c r="F21" s="27">
        <f t="shared" si="0"/>
        <v>1.2345679012345678</v>
      </c>
      <c r="G21" s="26">
        <v>0</v>
      </c>
      <c r="H21" s="27">
        <f t="shared" si="1"/>
        <v>0</v>
      </c>
      <c r="I21" s="26">
        <v>0</v>
      </c>
      <c r="J21" s="27">
        <f t="shared" si="2"/>
        <v>0</v>
      </c>
      <c r="K21" s="26">
        <v>0</v>
      </c>
      <c r="L21" s="27">
        <f t="shared" si="7"/>
        <v>0</v>
      </c>
      <c r="M21" s="26">
        <v>104</v>
      </c>
      <c r="N21" s="27">
        <f t="shared" si="4"/>
        <v>64.197530864197532</v>
      </c>
      <c r="O21" s="26">
        <f t="shared" si="5"/>
        <v>104</v>
      </c>
      <c r="P21" s="27">
        <f t="shared" si="6"/>
        <v>64.197530864197532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" customHeight="1" x14ac:dyDescent="0.35">
      <c r="A22" s="28">
        <v>12</v>
      </c>
      <c r="B22" s="29" t="str">
        <f>'[1]9'!B20</f>
        <v>Ujan Mas</v>
      </c>
      <c r="C22" s="29" t="s">
        <v>26</v>
      </c>
      <c r="D22" s="31">
        <f>'[1]24'!D22</f>
        <v>331</v>
      </c>
      <c r="E22" s="26">
        <v>0</v>
      </c>
      <c r="F22" s="27">
        <f t="shared" si="0"/>
        <v>0</v>
      </c>
      <c r="G22" s="26">
        <v>1</v>
      </c>
      <c r="H22" s="27">
        <f t="shared" si="1"/>
        <v>0.30211480362537763</v>
      </c>
      <c r="I22" s="26">
        <v>98</v>
      </c>
      <c r="J22" s="27">
        <f t="shared" si="2"/>
        <v>29.607250755287005</v>
      </c>
      <c r="K22" s="26">
        <v>49</v>
      </c>
      <c r="L22" s="27">
        <f t="shared" si="7"/>
        <v>14.803625377643503</v>
      </c>
      <c r="M22" s="26">
        <v>88</v>
      </c>
      <c r="N22" s="27">
        <f t="shared" si="4"/>
        <v>26.586102719033235</v>
      </c>
      <c r="O22" s="26">
        <f t="shared" si="5"/>
        <v>236</v>
      </c>
      <c r="P22" s="27">
        <f t="shared" si="6"/>
        <v>71.299093655589118</v>
      </c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" customHeight="1" x14ac:dyDescent="0.35">
      <c r="A23" s="28">
        <v>13</v>
      </c>
      <c r="B23" s="29" t="str">
        <f>'[1]9'!B21</f>
        <v>Ujan Mas</v>
      </c>
      <c r="C23" s="29" t="s">
        <v>27</v>
      </c>
      <c r="D23" s="26">
        <f>'[1]24'!D23</f>
        <v>168</v>
      </c>
      <c r="E23" s="26">
        <v>0</v>
      </c>
      <c r="F23" s="27">
        <f t="shared" si="0"/>
        <v>0</v>
      </c>
      <c r="G23" s="26">
        <v>3</v>
      </c>
      <c r="H23" s="27">
        <f t="shared" si="1"/>
        <v>1.7857142857142856</v>
      </c>
      <c r="I23" s="26">
        <v>0</v>
      </c>
      <c r="J23" s="27">
        <f t="shared" si="2"/>
        <v>0</v>
      </c>
      <c r="K23" s="26">
        <v>9</v>
      </c>
      <c r="L23" s="27">
        <f t="shared" si="7"/>
        <v>5.3571428571428568</v>
      </c>
      <c r="M23" s="26">
        <v>97</v>
      </c>
      <c r="N23" s="27">
        <f t="shared" si="4"/>
        <v>57.738095238095234</v>
      </c>
      <c r="O23" s="26">
        <f t="shared" si="5"/>
        <v>109</v>
      </c>
      <c r="P23" s="27">
        <f t="shared" si="6"/>
        <v>64.88095238095238</v>
      </c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" customHeight="1" x14ac:dyDescent="0.35">
      <c r="A24" s="28">
        <v>14</v>
      </c>
      <c r="B24" s="29" t="str">
        <f>'[1]9'!B22</f>
        <v>Merigi</v>
      </c>
      <c r="C24" s="29" t="s">
        <v>28</v>
      </c>
      <c r="D24" s="26">
        <f>'[1]24'!D24</f>
        <v>202</v>
      </c>
      <c r="E24" s="26">
        <v>0</v>
      </c>
      <c r="F24" s="27">
        <f t="shared" si="0"/>
        <v>0</v>
      </c>
      <c r="G24" s="26">
        <v>0</v>
      </c>
      <c r="H24" s="27">
        <f t="shared" si="1"/>
        <v>0</v>
      </c>
      <c r="I24" s="26">
        <v>0</v>
      </c>
      <c r="J24" s="27">
        <f t="shared" si="2"/>
        <v>0</v>
      </c>
      <c r="K24" s="26">
        <v>4</v>
      </c>
      <c r="L24" s="27">
        <f t="shared" si="7"/>
        <v>1.9801980198019802</v>
      </c>
      <c r="M24" s="30">
        <v>103</v>
      </c>
      <c r="N24" s="27">
        <f t="shared" si="4"/>
        <v>50.990099009900987</v>
      </c>
      <c r="O24" s="26">
        <f t="shared" si="5"/>
        <v>107</v>
      </c>
      <c r="P24" s="27">
        <f t="shared" si="6"/>
        <v>52.970297029702976</v>
      </c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" customHeight="1" x14ac:dyDescent="0.35">
      <c r="A25" s="29"/>
      <c r="B25" s="32"/>
      <c r="C25" s="32"/>
      <c r="D25" s="28"/>
      <c r="E25" s="26"/>
      <c r="F25" s="27"/>
      <c r="G25" s="26"/>
      <c r="H25" s="27"/>
      <c r="I25" s="26"/>
      <c r="J25" s="27"/>
      <c r="K25" s="26"/>
      <c r="L25" s="27"/>
      <c r="M25" s="26"/>
      <c r="N25" s="27"/>
      <c r="O25" s="26"/>
      <c r="P25" s="27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" customHeight="1" x14ac:dyDescent="0.35">
      <c r="A26" s="29"/>
      <c r="B26" s="32"/>
      <c r="C26" s="32"/>
      <c r="D26" s="28"/>
      <c r="E26" s="26"/>
      <c r="F26" s="33"/>
      <c r="G26" s="26"/>
      <c r="H26" s="33"/>
      <c r="I26" s="26"/>
      <c r="J26" s="33"/>
      <c r="K26" s="34"/>
      <c r="L26" s="33"/>
      <c r="M26" s="34"/>
      <c r="N26" s="33"/>
      <c r="O26" s="34"/>
      <c r="P26" s="3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customHeight="1" thickBot="1" x14ac:dyDescent="0.4">
      <c r="A27" s="35" t="s">
        <v>29</v>
      </c>
      <c r="B27" s="36"/>
      <c r="C27" s="37"/>
      <c r="D27" s="38">
        <f t="shared" ref="D27:E27" si="8">SUM(D11:D26)</f>
        <v>2828</v>
      </c>
      <c r="E27" s="38">
        <f t="shared" si="8"/>
        <v>12</v>
      </c>
      <c r="F27" s="39">
        <f>E27/$D27*100</f>
        <v>0.42432814710042432</v>
      </c>
      <c r="G27" s="38">
        <f>SUM(G11:G26)</f>
        <v>5</v>
      </c>
      <c r="H27" s="39">
        <f>G27/$D27*100</f>
        <v>0.1768033946251768</v>
      </c>
      <c r="I27" s="38">
        <f>SUM(I11:I26)</f>
        <v>139</v>
      </c>
      <c r="J27" s="39">
        <f>I27/$D27*100</f>
        <v>4.9151343705799144</v>
      </c>
      <c r="K27" s="38">
        <f>SUM(K11:K26)</f>
        <v>185</v>
      </c>
      <c r="L27" s="39">
        <f>K27/$D27*100</f>
        <v>6.5417256011315414</v>
      </c>
      <c r="M27" s="38">
        <f>SUM(M11:M26)</f>
        <v>1709</v>
      </c>
      <c r="N27" s="39">
        <f>M27/$D27*100</f>
        <v>60.431400282885427</v>
      </c>
      <c r="O27" s="38">
        <f>SUM(O11:O26)</f>
        <v>2038</v>
      </c>
      <c r="P27" s="39">
        <f>O27/$D27*100</f>
        <v>72.065063649222054</v>
      </c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5">
      <c r="A28" s="40"/>
      <c r="B28" s="40"/>
      <c r="C28" s="40"/>
      <c r="D28" s="40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5">
      <c r="A29" s="42" t="s">
        <v>30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</sheetData>
  <mergeCells count="12">
    <mergeCell ref="M8:N8"/>
    <mergeCell ref="O8:P8"/>
    <mergeCell ref="A3:P3"/>
    <mergeCell ref="A7:A9"/>
    <mergeCell ref="B7:B9"/>
    <mergeCell ref="C7:C9"/>
    <mergeCell ref="D7:D9"/>
    <mergeCell ref="E7:P7"/>
    <mergeCell ref="E8:F8"/>
    <mergeCell ref="G8:H8"/>
    <mergeCell ref="I8:J8"/>
    <mergeCell ref="K8:L8"/>
  </mergeCells>
  <printOptions horizontalCentered="1"/>
  <pageMargins left="1.7" right="0.9" top="1.1499999999999999" bottom="0.9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Fajrina Hanifah</dc:creator>
  <cp:lastModifiedBy>Fajrina Hanifah</cp:lastModifiedBy>
  <dcterms:created xsi:type="dcterms:W3CDTF">2026-05-12T08:04:07Z</dcterms:created>
  <dcterms:modified xsi:type="dcterms:W3CDTF">2026-05-12T08:04:22Z</dcterms:modified>
</cp:coreProperties>
</file>