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:\My Drive\DAFTAR DATA 2025\DATA 2024\DINKES\"/>
    </mc:Choice>
  </mc:AlternateContent>
  <xr:revisionPtr revIDLastSave="0" documentId="8_{8961C998-21AD-415E-846A-BDE86183421B}" xr6:coauthVersionLast="47" xr6:coauthVersionMax="47" xr10:uidLastSave="{00000000-0000-0000-0000-000000000000}"/>
  <bookViews>
    <workbookView xWindow="-110" yWindow="-110" windowWidth="19420" windowHeight="11020" xr2:uid="{12B7F831-71C6-4000-8B0F-1DB228B15334}"/>
  </bookViews>
  <sheets>
    <sheet name="44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29" i="1" l="1"/>
  <c r="P29" i="1" s="1"/>
  <c r="M29" i="1"/>
  <c r="N29" i="1" s="1"/>
  <c r="I29" i="1"/>
  <c r="J29" i="1" s="1"/>
  <c r="G29" i="1"/>
  <c r="H29" i="1" s="1"/>
  <c r="E29" i="1"/>
  <c r="D29" i="1"/>
  <c r="Q26" i="1"/>
  <c r="P26" i="1"/>
  <c r="N26" i="1"/>
  <c r="K26" i="1"/>
  <c r="L26" i="1" s="1"/>
  <c r="J26" i="1"/>
  <c r="H26" i="1"/>
  <c r="F26" i="1"/>
  <c r="R26" i="1" s="1"/>
  <c r="Q25" i="1"/>
  <c r="P25" i="1"/>
  <c r="N25" i="1"/>
  <c r="K25" i="1"/>
  <c r="L25" i="1" s="1"/>
  <c r="J25" i="1"/>
  <c r="H25" i="1"/>
  <c r="F25" i="1"/>
  <c r="R25" i="1" s="1"/>
  <c r="Q24" i="1"/>
  <c r="P24" i="1"/>
  <c r="N24" i="1"/>
  <c r="K24" i="1"/>
  <c r="L24" i="1" s="1"/>
  <c r="J24" i="1"/>
  <c r="H24" i="1"/>
  <c r="F24" i="1"/>
  <c r="R24" i="1" s="1"/>
  <c r="Q23" i="1"/>
  <c r="R23" i="1" s="1"/>
  <c r="P23" i="1"/>
  <c r="N23" i="1"/>
  <c r="K23" i="1"/>
  <c r="L23" i="1" s="1"/>
  <c r="J23" i="1"/>
  <c r="H23" i="1"/>
  <c r="F23" i="1"/>
  <c r="Q22" i="1"/>
  <c r="R22" i="1" s="1"/>
  <c r="P22" i="1"/>
  <c r="N22" i="1"/>
  <c r="L22" i="1"/>
  <c r="K22" i="1"/>
  <c r="J22" i="1"/>
  <c r="H22" i="1"/>
  <c r="F22" i="1"/>
  <c r="Q21" i="1"/>
  <c r="R21" i="1" s="1"/>
  <c r="P21" i="1"/>
  <c r="N21" i="1"/>
  <c r="K21" i="1"/>
  <c r="J21" i="1"/>
  <c r="H21" i="1"/>
  <c r="F21" i="1"/>
  <c r="L21" i="1" s="1"/>
  <c r="Q20" i="1"/>
  <c r="R20" i="1" s="1"/>
  <c r="P20" i="1"/>
  <c r="N20" i="1"/>
  <c r="K20" i="1"/>
  <c r="L20" i="1" s="1"/>
  <c r="J20" i="1"/>
  <c r="H20" i="1"/>
  <c r="F20" i="1"/>
  <c r="Q19" i="1"/>
  <c r="R19" i="1" s="1"/>
  <c r="P19" i="1"/>
  <c r="N19" i="1"/>
  <c r="K19" i="1"/>
  <c r="L19" i="1" s="1"/>
  <c r="J19" i="1"/>
  <c r="H19" i="1"/>
  <c r="F19" i="1"/>
  <c r="Q18" i="1"/>
  <c r="P18" i="1"/>
  <c r="N18" i="1"/>
  <c r="K18" i="1"/>
  <c r="L18" i="1" s="1"/>
  <c r="J18" i="1"/>
  <c r="H18" i="1"/>
  <c r="F18" i="1"/>
  <c r="R18" i="1" s="1"/>
  <c r="Q17" i="1"/>
  <c r="P17" i="1"/>
  <c r="N17" i="1"/>
  <c r="K17" i="1"/>
  <c r="L17" i="1" s="1"/>
  <c r="J17" i="1"/>
  <c r="H17" i="1"/>
  <c r="F17" i="1"/>
  <c r="R17" i="1" s="1"/>
  <c r="Q16" i="1"/>
  <c r="R16" i="1" s="1"/>
  <c r="P16" i="1"/>
  <c r="N16" i="1"/>
  <c r="K16" i="1"/>
  <c r="L16" i="1" s="1"/>
  <c r="J16" i="1"/>
  <c r="H16" i="1"/>
  <c r="F16" i="1"/>
  <c r="Q15" i="1"/>
  <c r="R15" i="1" s="1"/>
  <c r="P15" i="1"/>
  <c r="N15" i="1"/>
  <c r="K15" i="1"/>
  <c r="L15" i="1" s="1"/>
  <c r="J15" i="1"/>
  <c r="H15" i="1"/>
  <c r="F15" i="1"/>
  <c r="Q14" i="1"/>
  <c r="R14" i="1" s="1"/>
  <c r="P14" i="1"/>
  <c r="N14" i="1"/>
  <c r="L14" i="1"/>
  <c r="K14" i="1"/>
  <c r="J14" i="1"/>
  <c r="H14" i="1"/>
  <c r="F14" i="1"/>
  <c r="Q13" i="1"/>
  <c r="Q29" i="1" s="1"/>
  <c r="P13" i="1"/>
  <c r="N13" i="1"/>
  <c r="K13" i="1"/>
  <c r="J13" i="1"/>
  <c r="H13" i="1"/>
  <c r="F13" i="1"/>
  <c r="L13" i="1" s="1"/>
  <c r="I6" i="1"/>
  <c r="H6" i="1"/>
  <c r="I5" i="1"/>
  <c r="H5" i="1"/>
  <c r="R29" i="1" l="1"/>
  <c r="R13" i="1"/>
  <c r="K29" i="1"/>
  <c r="F29" i="1"/>
  <c r="L29" i="1" l="1"/>
</calcChain>
</file>

<file path=xl/sharedStrings.xml><?xml version="1.0" encoding="utf-8"?>
<sst xmlns="http://schemas.openxmlformats.org/spreadsheetml/2006/main" count="61" uniqueCount="37">
  <si>
    <t>TABEL  44</t>
  </si>
  <si>
    <t>CAKUPAN IMUNISASI LANJUTAN DPT-HB-Hib 4 DAN CAMPAK RUBELA 2 PADA ANAK USIA DIBAWAH DUA TAHUN (BADUTA)</t>
  </si>
  <si>
    <t>MENURUT JENIS KELAMIN, KECAMATAN, DAN PUSKESMAS</t>
  </si>
  <si>
    <t>NO</t>
  </si>
  <si>
    <t>KECAMATAN</t>
  </si>
  <si>
    <t>PUSKESMAS</t>
  </si>
  <si>
    <t>JUMLAH BADUTA</t>
  </si>
  <si>
    <t>BADUTA DIIMUNISASI</t>
  </si>
  <si>
    <t>DPT-HB-Hib4</t>
  </si>
  <si>
    <t>CAMPAK RUBELA 2</t>
  </si>
  <si>
    <t>L</t>
  </si>
  <si>
    <t>P</t>
  </si>
  <si>
    <t>L + P</t>
  </si>
  <si>
    <t>L+P</t>
  </si>
  <si>
    <t>JUMLAH</t>
  </si>
  <si>
    <t>%</t>
  </si>
  <si>
    <t>Muara Kemumu</t>
  </si>
  <si>
    <t>Batu Bandung</t>
  </si>
  <si>
    <t>Bermani Ilir</t>
  </si>
  <si>
    <t>Keban Agung</t>
  </si>
  <si>
    <t>Embong Ijuk</t>
  </si>
  <si>
    <t>Muara Langkap</t>
  </si>
  <si>
    <t>Kabawetan</t>
  </si>
  <si>
    <t>Bukit Sari</t>
  </si>
  <si>
    <t>Seberang Musi</t>
  </si>
  <si>
    <t>Talang Babatan</t>
  </si>
  <si>
    <t>Kepahiang</t>
  </si>
  <si>
    <t>Pasar Kepahiang</t>
  </si>
  <si>
    <t>Kelobak</t>
  </si>
  <si>
    <t>Tebat Karai</t>
  </si>
  <si>
    <t>Nanti Agung</t>
  </si>
  <si>
    <t>Ujan Mas</t>
  </si>
  <si>
    <t>Cugung Lalang</t>
  </si>
  <si>
    <t>Merigi</t>
  </si>
  <si>
    <t>Durian Depun</t>
  </si>
  <si>
    <t>JUMLAH (KAB/KOTA)</t>
  </si>
  <si>
    <t>Sumber: …………….. (sebutkan)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</si>
</sst>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2"/>
      <color theme="1"/>
      <name val="Arial"/>
      <family val="2"/>
    </font>
    <font>
      <sz val="11"/>
      <color theme="1"/>
      <name val="Book Antiqua"/>
      <family val="1"/>
    </font>
    <font>
      <sz val="11"/>
      <name val="Book Antiqua"/>
      <family val="1"/>
    </font>
    <font>
      <b/>
      <i/>
      <sz val="9"/>
      <color theme="1"/>
      <name val="Book Antiqua"/>
      <family val="1"/>
    </font>
    <font>
      <sz val="9"/>
      <color theme="1"/>
      <name val="Arial"/>
      <family val="2"/>
    </font>
    <font>
      <sz val="10"/>
      <color theme="1"/>
      <name val="Book Antiqua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1" fillId="0" borderId="5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37" fontId="2" fillId="0" borderId="8" xfId="0" applyNumberFormat="1" applyFont="1" applyBorder="1" applyAlignment="1">
      <alignment horizontal="right" vertical="center"/>
    </xf>
    <xf numFmtId="37" fontId="2" fillId="0" borderId="8" xfId="0" applyNumberFormat="1" applyFont="1" applyBorder="1" applyAlignment="1">
      <alignment vertical="center"/>
    </xf>
    <xf numFmtId="2" fontId="2" fillId="0" borderId="8" xfId="0" applyNumberFormat="1" applyFont="1" applyBorder="1" applyAlignment="1">
      <alignment vertical="center"/>
    </xf>
    <xf numFmtId="2" fontId="2" fillId="0" borderId="10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37" fontId="2" fillId="2" borderId="8" xfId="0" applyNumberFormat="1" applyFont="1" applyFill="1" applyBorder="1" applyAlignment="1">
      <alignment vertical="center"/>
    </xf>
    <xf numFmtId="37" fontId="2" fillId="2" borderId="8" xfId="0" applyNumberFormat="1" applyFont="1" applyFill="1" applyBorder="1" applyAlignment="1">
      <alignment horizontal="right" vertical="center"/>
    </xf>
    <xf numFmtId="37" fontId="2" fillId="3" borderId="8" xfId="0" applyNumberFormat="1" applyFont="1" applyFill="1" applyBorder="1" applyAlignment="1">
      <alignment vertical="center"/>
    </xf>
    <xf numFmtId="2" fontId="2" fillId="0" borderId="17" xfId="0" applyNumberFormat="1" applyFont="1" applyBorder="1" applyAlignment="1">
      <alignment vertical="center"/>
    </xf>
    <xf numFmtId="37" fontId="2" fillId="0" borderId="17" xfId="0" applyNumberFormat="1" applyFont="1" applyBorder="1" applyAlignment="1">
      <alignment vertical="center"/>
    </xf>
    <xf numFmtId="2" fontId="2" fillId="0" borderId="16" xfId="0" applyNumberFormat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37" fontId="1" fillId="0" borderId="20" xfId="0" applyNumberFormat="1" applyFont="1" applyBorder="1" applyAlignment="1">
      <alignment vertical="center"/>
    </xf>
    <xf numFmtId="2" fontId="1" fillId="0" borderId="20" xfId="0" applyNumberFormat="1" applyFont="1" applyBorder="1" applyAlignment="1">
      <alignment vertical="center"/>
    </xf>
    <xf numFmtId="2" fontId="1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uhba\Downloads\LAMPIRAN%20PROFIL%20DINKES%20KEPAHIANG%202024%20(1).xlsx" TargetMode="External"/><Relationship Id="rId1" Type="http://schemas.openxmlformats.org/officeDocument/2006/relationships/externalLinkPath" Target="file:///C:\Users\muhba\Downloads\LAMPIRAN%20PROFIL%20DINKES%20KEPAHIANG%20202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</sheetNames>
    <sheetDataSet>
      <sheetData sheetId="0"/>
      <sheetData sheetId="1">
        <row r="5">
          <cell r="E5" t="str">
            <v>KABUPATEN/KOTA</v>
          </cell>
          <cell r="F5" t="str">
            <v>KEPAHIANG</v>
          </cell>
        </row>
        <row r="6">
          <cell r="E6" t="str">
            <v>TAHUN</v>
          </cell>
          <cell r="F6">
            <v>2024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C673-6476-4E95-9A42-D95E196EF72B}">
  <sheetPr>
    <tabColor theme="9" tint="-0.249977111117893"/>
    <pageSetUpPr fitToPage="1"/>
  </sheetPr>
  <dimension ref="A1:Z994"/>
  <sheetViews>
    <sheetView tabSelected="1" view="pageBreakPreview" zoomScale="60" zoomScaleNormal="59" workbookViewId="0">
      <selection activeCell="K7" sqref="K7"/>
    </sheetView>
  </sheetViews>
  <sheetFormatPr defaultColWidth="14.453125" defaultRowHeight="15" customHeight="1" x14ac:dyDescent="0.35"/>
  <cols>
    <col min="1" max="1" width="5.7265625" customWidth="1"/>
    <col min="2" max="3" width="21.7265625" customWidth="1"/>
    <col min="4" max="5" width="8.54296875" customWidth="1"/>
    <col min="6" max="6" width="10" customWidth="1"/>
    <col min="7" max="7" width="11" customWidth="1"/>
    <col min="8" max="8" width="9.453125" customWidth="1"/>
    <col min="9" max="9" width="11" customWidth="1"/>
    <col min="10" max="10" width="9.453125" customWidth="1"/>
    <col min="11" max="11" width="10.81640625" customWidth="1"/>
    <col min="12" max="12" width="9.453125" customWidth="1"/>
    <col min="13" max="13" width="10.26953125" customWidth="1"/>
    <col min="14" max="14" width="9.453125" customWidth="1"/>
    <col min="15" max="15" width="12.453125" customWidth="1"/>
    <col min="16" max="16" width="9.453125" customWidth="1"/>
    <col min="17" max="17" width="11.26953125" customWidth="1"/>
    <col min="18" max="26" width="9.453125" customWidth="1"/>
  </cols>
  <sheetData>
    <row r="1" spans="1:26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</row>
    <row r="2" spans="1:26" ht="15.5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</row>
    <row r="3" spans="1:26" ht="15.5" x14ac:dyDescent="0.3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3"/>
      <c r="T3" s="3"/>
      <c r="U3" s="3"/>
      <c r="V3" s="3"/>
      <c r="W3" s="3"/>
      <c r="X3" s="3"/>
      <c r="Y3" s="3"/>
      <c r="Z3" s="3"/>
    </row>
    <row r="4" spans="1:26" ht="15.5" x14ac:dyDescent="0.35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3"/>
      <c r="T4" s="3"/>
      <c r="U4" s="3"/>
      <c r="V4" s="3"/>
      <c r="W4" s="3"/>
      <c r="X4" s="3"/>
      <c r="Y4" s="3"/>
      <c r="Z4" s="3"/>
    </row>
    <row r="5" spans="1:26" ht="15.5" x14ac:dyDescent="0.35">
      <c r="A5" s="6"/>
      <c r="B5" s="6"/>
      <c r="C5" s="6"/>
      <c r="D5" s="6"/>
      <c r="E5" s="6"/>
      <c r="F5" s="6"/>
      <c r="G5" s="6"/>
      <c r="H5" s="7" t="str">
        <f>'[1]1'!$E$5</f>
        <v>KABUPATEN/KOTA</v>
      </c>
      <c r="I5" s="8" t="str">
        <f>'[1]1'!$F$5</f>
        <v>KEPAHIANG</v>
      </c>
      <c r="J5" s="6"/>
      <c r="K5" s="6"/>
      <c r="L5" s="6"/>
      <c r="M5" s="9"/>
      <c r="N5" s="9"/>
      <c r="O5" s="9"/>
      <c r="P5" s="9"/>
      <c r="Q5" s="9"/>
      <c r="R5" s="9"/>
      <c r="S5" s="3"/>
      <c r="T5" s="3"/>
      <c r="U5" s="3"/>
      <c r="V5" s="3"/>
      <c r="W5" s="3"/>
      <c r="X5" s="3"/>
      <c r="Y5" s="3"/>
      <c r="Z5" s="3"/>
    </row>
    <row r="6" spans="1:26" ht="15.5" x14ac:dyDescent="0.35">
      <c r="A6" s="6"/>
      <c r="B6" s="6"/>
      <c r="C6" s="6"/>
      <c r="D6" s="6"/>
      <c r="E6" s="6"/>
      <c r="F6" s="6"/>
      <c r="G6" s="6"/>
      <c r="H6" s="7" t="str">
        <f>'[1]1'!$E$6</f>
        <v>TAHUN</v>
      </c>
      <c r="I6" s="8">
        <f>'[1]1'!$F$6</f>
        <v>2024</v>
      </c>
      <c r="J6" s="6"/>
      <c r="K6" s="6"/>
      <c r="L6" s="6"/>
      <c r="M6" s="9"/>
      <c r="N6" s="9"/>
      <c r="O6" s="9"/>
      <c r="P6" s="9"/>
      <c r="Q6" s="9"/>
      <c r="R6" s="9"/>
      <c r="S6" s="3"/>
      <c r="T6" s="3"/>
      <c r="U6" s="3"/>
      <c r="V6" s="3"/>
      <c r="W6" s="3"/>
      <c r="X6" s="3"/>
      <c r="Y6" s="3"/>
      <c r="Z6" s="3"/>
    </row>
    <row r="7" spans="1:26" ht="16" thickBo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3"/>
      <c r="U7" s="3"/>
      <c r="V7" s="3"/>
      <c r="W7" s="3"/>
      <c r="X7" s="3"/>
      <c r="Y7" s="3"/>
      <c r="Z7" s="3"/>
    </row>
    <row r="8" spans="1:26" ht="15.5" x14ac:dyDescent="0.35">
      <c r="A8" s="10" t="s">
        <v>3</v>
      </c>
      <c r="B8" s="10" t="s">
        <v>4</v>
      </c>
      <c r="C8" s="10" t="s">
        <v>5</v>
      </c>
      <c r="D8" s="11" t="s">
        <v>6</v>
      </c>
      <c r="E8" s="12"/>
      <c r="F8" s="13"/>
      <c r="G8" s="14" t="s">
        <v>7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6"/>
      <c r="S8" s="3"/>
      <c r="T8" s="3"/>
      <c r="U8" s="3"/>
      <c r="V8" s="3"/>
      <c r="W8" s="3"/>
      <c r="X8" s="3"/>
      <c r="Y8" s="3"/>
      <c r="Z8" s="3"/>
    </row>
    <row r="9" spans="1:26" ht="15.5" x14ac:dyDescent="0.35">
      <c r="A9" s="17"/>
      <c r="B9" s="17"/>
      <c r="C9" s="17"/>
      <c r="D9" s="18"/>
      <c r="E9" s="5"/>
      <c r="F9" s="19"/>
      <c r="G9" s="20" t="s">
        <v>8</v>
      </c>
      <c r="H9" s="21"/>
      <c r="I9" s="21"/>
      <c r="J9" s="21"/>
      <c r="K9" s="21"/>
      <c r="L9" s="22"/>
      <c r="M9" s="20" t="s">
        <v>9</v>
      </c>
      <c r="N9" s="21"/>
      <c r="O9" s="21"/>
      <c r="P9" s="21"/>
      <c r="Q9" s="21"/>
      <c r="R9" s="22"/>
      <c r="S9" s="3"/>
      <c r="T9" s="3"/>
      <c r="U9" s="3"/>
      <c r="V9" s="3"/>
      <c r="W9" s="3"/>
      <c r="X9" s="3"/>
      <c r="Y9" s="3"/>
      <c r="Z9" s="3"/>
    </row>
    <row r="10" spans="1:26" ht="15.5" x14ac:dyDescent="0.35">
      <c r="A10" s="17"/>
      <c r="B10" s="17"/>
      <c r="C10" s="17"/>
      <c r="D10" s="23"/>
      <c r="E10" s="24"/>
      <c r="F10" s="25"/>
      <c r="G10" s="20" t="s">
        <v>10</v>
      </c>
      <c r="H10" s="21"/>
      <c r="I10" s="20" t="s">
        <v>11</v>
      </c>
      <c r="J10" s="21"/>
      <c r="K10" s="20" t="s">
        <v>12</v>
      </c>
      <c r="L10" s="21"/>
      <c r="M10" s="20" t="s">
        <v>10</v>
      </c>
      <c r="N10" s="21"/>
      <c r="O10" s="20" t="s">
        <v>11</v>
      </c>
      <c r="P10" s="22"/>
      <c r="Q10" s="20" t="s">
        <v>12</v>
      </c>
      <c r="R10" s="22"/>
      <c r="S10" s="3"/>
      <c r="T10" s="3"/>
      <c r="U10" s="3"/>
      <c r="V10" s="3"/>
      <c r="W10" s="3"/>
      <c r="X10" s="3"/>
      <c r="Y10" s="3"/>
      <c r="Z10" s="3"/>
    </row>
    <row r="11" spans="1:26" ht="31" x14ac:dyDescent="0.35">
      <c r="A11" s="26"/>
      <c r="B11" s="26"/>
      <c r="C11" s="26"/>
      <c r="D11" s="27" t="s">
        <v>10</v>
      </c>
      <c r="E11" s="27" t="s">
        <v>11</v>
      </c>
      <c r="F11" s="27" t="s">
        <v>13</v>
      </c>
      <c r="G11" s="27" t="s">
        <v>14</v>
      </c>
      <c r="H11" s="27" t="s">
        <v>15</v>
      </c>
      <c r="I11" s="27" t="s">
        <v>14</v>
      </c>
      <c r="J11" s="27" t="s">
        <v>15</v>
      </c>
      <c r="K11" s="27" t="s">
        <v>14</v>
      </c>
      <c r="L11" s="27" t="s">
        <v>15</v>
      </c>
      <c r="M11" s="27" t="s">
        <v>14</v>
      </c>
      <c r="N11" s="27" t="s">
        <v>15</v>
      </c>
      <c r="O11" s="27" t="s">
        <v>14</v>
      </c>
      <c r="P11" s="28" t="s">
        <v>15</v>
      </c>
      <c r="Q11" s="27" t="s">
        <v>14</v>
      </c>
      <c r="R11" s="27" t="s">
        <v>15</v>
      </c>
      <c r="S11" s="3"/>
      <c r="T11" s="3"/>
      <c r="U11" s="3"/>
      <c r="V11" s="3"/>
      <c r="W11" s="3"/>
      <c r="X11" s="3"/>
      <c r="Y11" s="3"/>
      <c r="Z11" s="3"/>
    </row>
    <row r="12" spans="1:26" ht="14.5" x14ac:dyDescent="0.35">
      <c r="A12" s="29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29">
        <v>9</v>
      </c>
      <c r="J12" s="29">
        <v>10</v>
      </c>
      <c r="K12" s="29">
        <v>11</v>
      </c>
      <c r="L12" s="29">
        <v>12</v>
      </c>
      <c r="M12" s="29">
        <v>13</v>
      </c>
      <c r="N12" s="29">
        <v>14</v>
      </c>
      <c r="O12" s="29">
        <v>15</v>
      </c>
      <c r="P12" s="29">
        <v>16</v>
      </c>
      <c r="Q12" s="29">
        <v>17</v>
      </c>
      <c r="R12" s="29">
        <v>18</v>
      </c>
      <c r="S12" s="30"/>
      <c r="T12" s="30"/>
      <c r="U12" s="30"/>
      <c r="V12" s="30"/>
      <c r="W12" s="30"/>
      <c r="X12" s="30"/>
      <c r="Y12" s="30"/>
      <c r="Z12" s="30"/>
    </row>
    <row r="13" spans="1:26" ht="19.5" customHeight="1" x14ac:dyDescent="0.35">
      <c r="A13" s="31">
        <v>1</v>
      </c>
      <c r="B13" s="32" t="s">
        <v>16</v>
      </c>
      <c r="C13" s="32" t="s">
        <v>17</v>
      </c>
      <c r="D13" s="33">
        <v>93</v>
      </c>
      <c r="E13" s="33">
        <v>92</v>
      </c>
      <c r="F13" s="34">
        <f t="shared" ref="F13:F26" si="0">SUM(D13:E13)</f>
        <v>185</v>
      </c>
      <c r="G13" s="34">
        <v>38</v>
      </c>
      <c r="H13" s="35">
        <f t="shared" ref="H13:H26" si="1">G13/D13*100</f>
        <v>40.86021505376344</v>
      </c>
      <c r="I13" s="34">
        <v>42</v>
      </c>
      <c r="J13" s="35">
        <f t="shared" ref="J13:J26" si="2">I13/E13*100</f>
        <v>45.652173913043477</v>
      </c>
      <c r="K13" s="34">
        <f t="shared" ref="K13:K26" si="3">SUM(G13,I13)</f>
        <v>80</v>
      </c>
      <c r="L13" s="35">
        <f t="shared" ref="L13:L26" si="4">K13/F13*100</f>
        <v>43.243243243243242</v>
      </c>
      <c r="M13" s="34">
        <v>41</v>
      </c>
      <c r="N13" s="35">
        <f t="shared" ref="N13:N26" si="5">M13/D13*100</f>
        <v>44.086021505376344</v>
      </c>
      <c r="O13" s="34">
        <v>50</v>
      </c>
      <c r="P13" s="36">
        <f t="shared" ref="P13:P26" si="6">O13/E13*100</f>
        <v>54.347826086956516</v>
      </c>
      <c r="Q13" s="34">
        <f t="shared" ref="Q13:Q26" si="7">SUM(M13,O13)</f>
        <v>91</v>
      </c>
      <c r="R13" s="35">
        <f t="shared" ref="R13:R26" si="8">Q13/F13*100</f>
        <v>49.189189189189193</v>
      </c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35">
      <c r="A14" s="37">
        <v>2</v>
      </c>
      <c r="B14" s="38" t="s">
        <v>18</v>
      </c>
      <c r="C14" s="38" t="s">
        <v>19</v>
      </c>
      <c r="D14" s="33">
        <v>42</v>
      </c>
      <c r="E14" s="33">
        <v>46</v>
      </c>
      <c r="F14" s="34">
        <f t="shared" si="0"/>
        <v>88</v>
      </c>
      <c r="G14" s="34">
        <v>30</v>
      </c>
      <c r="H14" s="35">
        <f t="shared" si="1"/>
        <v>71.428571428571431</v>
      </c>
      <c r="I14" s="34">
        <v>39</v>
      </c>
      <c r="J14" s="35">
        <f t="shared" si="2"/>
        <v>84.782608695652172</v>
      </c>
      <c r="K14" s="34">
        <f t="shared" si="3"/>
        <v>69</v>
      </c>
      <c r="L14" s="35">
        <f t="shared" si="4"/>
        <v>78.409090909090907</v>
      </c>
      <c r="M14" s="34">
        <v>36</v>
      </c>
      <c r="N14" s="35">
        <f t="shared" si="5"/>
        <v>85.714285714285708</v>
      </c>
      <c r="O14" s="34">
        <v>31</v>
      </c>
      <c r="P14" s="36">
        <f t="shared" si="6"/>
        <v>67.391304347826093</v>
      </c>
      <c r="Q14" s="34">
        <f t="shared" si="7"/>
        <v>67</v>
      </c>
      <c r="R14" s="35">
        <f t="shared" si="8"/>
        <v>76.13636363636364</v>
      </c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35">
      <c r="A15" s="37">
        <v>3</v>
      </c>
      <c r="B15" s="38" t="s">
        <v>18</v>
      </c>
      <c r="C15" s="38" t="s">
        <v>20</v>
      </c>
      <c r="D15" s="33">
        <v>42</v>
      </c>
      <c r="E15" s="33">
        <v>33</v>
      </c>
      <c r="F15" s="34">
        <f t="shared" si="0"/>
        <v>75</v>
      </c>
      <c r="G15" s="34">
        <v>35</v>
      </c>
      <c r="H15" s="35">
        <f t="shared" si="1"/>
        <v>83.333333333333343</v>
      </c>
      <c r="I15" s="34">
        <v>25</v>
      </c>
      <c r="J15" s="35">
        <f t="shared" si="2"/>
        <v>75.757575757575751</v>
      </c>
      <c r="K15" s="34">
        <f t="shared" si="3"/>
        <v>60</v>
      </c>
      <c r="L15" s="35">
        <f t="shared" si="4"/>
        <v>80</v>
      </c>
      <c r="M15" s="34">
        <v>30</v>
      </c>
      <c r="N15" s="35">
        <f t="shared" si="5"/>
        <v>71.428571428571431</v>
      </c>
      <c r="O15" s="34">
        <v>16</v>
      </c>
      <c r="P15" s="36">
        <f t="shared" si="6"/>
        <v>48.484848484848484</v>
      </c>
      <c r="Q15" s="34">
        <f t="shared" si="7"/>
        <v>46</v>
      </c>
      <c r="R15" s="35">
        <f t="shared" si="8"/>
        <v>61.333333333333329</v>
      </c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35">
      <c r="A16" s="37">
        <v>4</v>
      </c>
      <c r="B16" s="38" t="s">
        <v>18</v>
      </c>
      <c r="C16" s="38" t="s">
        <v>21</v>
      </c>
      <c r="D16" s="33">
        <v>59</v>
      </c>
      <c r="E16" s="33">
        <v>59</v>
      </c>
      <c r="F16" s="34">
        <f t="shared" si="0"/>
        <v>118</v>
      </c>
      <c r="G16" s="34">
        <v>37</v>
      </c>
      <c r="H16" s="35">
        <f t="shared" si="1"/>
        <v>62.711864406779661</v>
      </c>
      <c r="I16" s="34">
        <v>33</v>
      </c>
      <c r="J16" s="35">
        <f t="shared" si="2"/>
        <v>55.932203389830505</v>
      </c>
      <c r="K16" s="34">
        <f t="shared" si="3"/>
        <v>70</v>
      </c>
      <c r="L16" s="35">
        <f t="shared" si="4"/>
        <v>59.322033898305079</v>
      </c>
      <c r="M16" s="34">
        <v>32</v>
      </c>
      <c r="N16" s="35">
        <f t="shared" si="5"/>
        <v>54.237288135593218</v>
      </c>
      <c r="O16" s="34">
        <v>39</v>
      </c>
      <c r="P16" s="36">
        <f t="shared" si="6"/>
        <v>66.101694915254242</v>
      </c>
      <c r="Q16" s="34">
        <f t="shared" si="7"/>
        <v>71</v>
      </c>
      <c r="R16" s="35">
        <f t="shared" si="8"/>
        <v>60.169491525423723</v>
      </c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35">
      <c r="A17" s="37">
        <v>5</v>
      </c>
      <c r="B17" s="38" t="s">
        <v>22</v>
      </c>
      <c r="C17" s="38" t="s">
        <v>23</v>
      </c>
      <c r="D17" s="33">
        <v>53</v>
      </c>
      <c r="E17" s="33">
        <v>50</v>
      </c>
      <c r="F17" s="34">
        <f t="shared" si="0"/>
        <v>103</v>
      </c>
      <c r="G17" s="34">
        <v>61</v>
      </c>
      <c r="H17" s="35">
        <f t="shared" si="1"/>
        <v>115.09433962264151</v>
      </c>
      <c r="I17" s="34">
        <v>40</v>
      </c>
      <c r="J17" s="35">
        <f t="shared" si="2"/>
        <v>80</v>
      </c>
      <c r="K17" s="34">
        <f t="shared" si="3"/>
        <v>101</v>
      </c>
      <c r="L17" s="35">
        <f t="shared" si="4"/>
        <v>98.05825242718447</v>
      </c>
      <c r="M17" s="34">
        <v>64</v>
      </c>
      <c r="N17" s="35">
        <f t="shared" si="5"/>
        <v>120.75471698113208</v>
      </c>
      <c r="O17" s="34">
        <v>37</v>
      </c>
      <c r="P17" s="36">
        <f t="shared" si="6"/>
        <v>74</v>
      </c>
      <c r="Q17" s="34">
        <f t="shared" si="7"/>
        <v>101</v>
      </c>
      <c r="R17" s="35">
        <f t="shared" si="8"/>
        <v>98.05825242718447</v>
      </c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35">
      <c r="A18" s="37">
        <v>6</v>
      </c>
      <c r="B18" s="38" t="s">
        <v>22</v>
      </c>
      <c r="C18" s="38" t="s">
        <v>22</v>
      </c>
      <c r="D18" s="33">
        <v>57</v>
      </c>
      <c r="E18" s="33">
        <v>50</v>
      </c>
      <c r="F18" s="34">
        <f t="shared" si="0"/>
        <v>107</v>
      </c>
      <c r="G18" s="39">
        <v>49</v>
      </c>
      <c r="H18" s="35">
        <f t="shared" si="1"/>
        <v>85.964912280701753</v>
      </c>
      <c r="I18" s="39">
        <v>27</v>
      </c>
      <c r="J18" s="35">
        <f t="shared" si="2"/>
        <v>54</v>
      </c>
      <c r="K18" s="34">
        <f t="shared" si="3"/>
        <v>76</v>
      </c>
      <c r="L18" s="35">
        <f t="shared" si="4"/>
        <v>71.028037383177562</v>
      </c>
      <c r="M18" s="39">
        <v>72</v>
      </c>
      <c r="N18" s="35">
        <f t="shared" si="5"/>
        <v>126.31578947368421</v>
      </c>
      <c r="O18" s="39">
        <v>28</v>
      </c>
      <c r="P18" s="36">
        <f t="shared" si="6"/>
        <v>56.000000000000007</v>
      </c>
      <c r="Q18" s="34">
        <f t="shared" si="7"/>
        <v>100</v>
      </c>
      <c r="R18" s="35">
        <f t="shared" si="8"/>
        <v>93.45794392523365</v>
      </c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35">
      <c r="A19" s="37">
        <v>7</v>
      </c>
      <c r="B19" s="38" t="s">
        <v>24</v>
      </c>
      <c r="C19" s="38" t="s">
        <v>25</v>
      </c>
      <c r="D19" s="33">
        <v>68</v>
      </c>
      <c r="E19" s="33">
        <v>67</v>
      </c>
      <c r="F19" s="34">
        <f t="shared" si="0"/>
        <v>135</v>
      </c>
      <c r="G19" s="34">
        <v>44</v>
      </c>
      <c r="H19" s="35">
        <f t="shared" si="1"/>
        <v>64.705882352941174</v>
      </c>
      <c r="I19" s="34">
        <v>40</v>
      </c>
      <c r="J19" s="35">
        <f t="shared" si="2"/>
        <v>59.701492537313428</v>
      </c>
      <c r="K19" s="34">
        <f t="shared" si="3"/>
        <v>84</v>
      </c>
      <c r="L19" s="35">
        <f t="shared" si="4"/>
        <v>62.222222222222221</v>
      </c>
      <c r="M19" s="34">
        <v>35</v>
      </c>
      <c r="N19" s="35">
        <f t="shared" si="5"/>
        <v>51.470588235294116</v>
      </c>
      <c r="O19" s="34">
        <v>39</v>
      </c>
      <c r="P19" s="36">
        <f t="shared" si="6"/>
        <v>58.208955223880601</v>
      </c>
      <c r="Q19" s="34">
        <f t="shared" si="7"/>
        <v>74</v>
      </c>
      <c r="R19" s="35">
        <f t="shared" si="8"/>
        <v>54.814814814814817</v>
      </c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35">
      <c r="A20" s="37">
        <v>8</v>
      </c>
      <c r="B20" s="38" t="s">
        <v>26</v>
      </c>
      <c r="C20" s="38" t="s">
        <v>27</v>
      </c>
      <c r="D20" s="33">
        <v>177</v>
      </c>
      <c r="E20" s="33">
        <v>175</v>
      </c>
      <c r="F20" s="34">
        <f t="shared" si="0"/>
        <v>352</v>
      </c>
      <c r="G20" s="34">
        <v>139</v>
      </c>
      <c r="H20" s="35">
        <f t="shared" si="1"/>
        <v>78.531073446327682</v>
      </c>
      <c r="I20" s="34">
        <v>141</v>
      </c>
      <c r="J20" s="35">
        <f t="shared" si="2"/>
        <v>80.571428571428569</v>
      </c>
      <c r="K20" s="34">
        <f t="shared" si="3"/>
        <v>280</v>
      </c>
      <c r="L20" s="35">
        <f t="shared" si="4"/>
        <v>79.545454545454547</v>
      </c>
      <c r="M20" s="34">
        <v>172</v>
      </c>
      <c r="N20" s="35">
        <f t="shared" si="5"/>
        <v>97.175141242937855</v>
      </c>
      <c r="O20" s="34">
        <v>171</v>
      </c>
      <c r="P20" s="36">
        <f t="shared" si="6"/>
        <v>97.714285714285708</v>
      </c>
      <c r="Q20" s="34">
        <f t="shared" si="7"/>
        <v>343</v>
      </c>
      <c r="R20" s="35">
        <f t="shared" si="8"/>
        <v>97.443181818181827</v>
      </c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35">
      <c r="A21" s="37">
        <v>9</v>
      </c>
      <c r="B21" s="38" t="s">
        <v>26</v>
      </c>
      <c r="C21" s="38" t="s">
        <v>28</v>
      </c>
      <c r="D21" s="33">
        <v>133</v>
      </c>
      <c r="E21" s="33">
        <v>130</v>
      </c>
      <c r="F21" s="34">
        <f t="shared" si="0"/>
        <v>263</v>
      </c>
      <c r="G21" s="34">
        <v>52</v>
      </c>
      <c r="H21" s="35">
        <f t="shared" si="1"/>
        <v>39.097744360902254</v>
      </c>
      <c r="I21" s="34">
        <v>47</v>
      </c>
      <c r="J21" s="35">
        <f t="shared" si="2"/>
        <v>36.153846153846153</v>
      </c>
      <c r="K21" s="34">
        <f t="shared" si="3"/>
        <v>99</v>
      </c>
      <c r="L21" s="35">
        <f t="shared" si="4"/>
        <v>37.642585551330797</v>
      </c>
      <c r="M21" s="34">
        <v>79</v>
      </c>
      <c r="N21" s="35">
        <f t="shared" si="5"/>
        <v>59.398496240601503</v>
      </c>
      <c r="O21" s="34">
        <v>61</v>
      </c>
      <c r="P21" s="36">
        <f t="shared" si="6"/>
        <v>46.92307692307692</v>
      </c>
      <c r="Q21" s="34">
        <f t="shared" si="7"/>
        <v>140</v>
      </c>
      <c r="R21" s="35">
        <f t="shared" si="8"/>
        <v>53.231939163498097</v>
      </c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35">
      <c r="A22" s="37">
        <v>10</v>
      </c>
      <c r="B22" s="38" t="s">
        <v>29</v>
      </c>
      <c r="C22" s="38" t="s">
        <v>29</v>
      </c>
      <c r="D22" s="33">
        <v>81</v>
      </c>
      <c r="E22" s="33">
        <v>81</v>
      </c>
      <c r="F22" s="34">
        <f t="shared" si="0"/>
        <v>162</v>
      </c>
      <c r="G22" s="34">
        <v>69</v>
      </c>
      <c r="H22" s="35">
        <f t="shared" si="1"/>
        <v>85.18518518518519</v>
      </c>
      <c r="I22" s="34">
        <v>65</v>
      </c>
      <c r="J22" s="35">
        <f t="shared" si="2"/>
        <v>80.246913580246911</v>
      </c>
      <c r="K22" s="34">
        <f t="shared" si="3"/>
        <v>134</v>
      </c>
      <c r="L22" s="35">
        <f t="shared" si="4"/>
        <v>82.716049382716051</v>
      </c>
      <c r="M22" s="34">
        <v>75</v>
      </c>
      <c r="N22" s="35">
        <f t="shared" si="5"/>
        <v>92.592592592592595</v>
      </c>
      <c r="O22" s="34">
        <v>73</v>
      </c>
      <c r="P22" s="36">
        <f t="shared" si="6"/>
        <v>90.123456790123456</v>
      </c>
      <c r="Q22" s="34">
        <f t="shared" si="7"/>
        <v>148</v>
      </c>
      <c r="R22" s="35">
        <f t="shared" si="8"/>
        <v>91.358024691358025</v>
      </c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35">
      <c r="A23" s="37">
        <v>11</v>
      </c>
      <c r="B23" s="38" t="s">
        <v>29</v>
      </c>
      <c r="C23" s="38" t="s">
        <v>30</v>
      </c>
      <c r="D23" s="40">
        <v>36</v>
      </c>
      <c r="E23" s="40">
        <v>32</v>
      </c>
      <c r="F23" s="34">
        <f t="shared" si="0"/>
        <v>68</v>
      </c>
      <c r="G23" s="34">
        <v>44</v>
      </c>
      <c r="H23" s="35">
        <f t="shared" si="1"/>
        <v>122.22222222222223</v>
      </c>
      <c r="I23" s="34">
        <v>38</v>
      </c>
      <c r="J23" s="35">
        <f t="shared" si="2"/>
        <v>118.75</v>
      </c>
      <c r="K23" s="34">
        <f t="shared" si="3"/>
        <v>82</v>
      </c>
      <c r="L23" s="35">
        <f t="shared" si="4"/>
        <v>120.58823529411764</v>
      </c>
      <c r="M23" s="34">
        <v>25</v>
      </c>
      <c r="N23" s="35">
        <f t="shared" si="5"/>
        <v>69.444444444444443</v>
      </c>
      <c r="O23" s="34">
        <v>34</v>
      </c>
      <c r="P23" s="36">
        <f t="shared" si="6"/>
        <v>106.25</v>
      </c>
      <c r="Q23" s="34">
        <f t="shared" si="7"/>
        <v>59</v>
      </c>
      <c r="R23" s="35">
        <f t="shared" si="8"/>
        <v>86.764705882352942</v>
      </c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35">
      <c r="A24" s="37">
        <v>12</v>
      </c>
      <c r="B24" s="38" t="s">
        <v>31</v>
      </c>
      <c r="C24" s="38" t="s">
        <v>31</v>
      </c>
      <c r="D24" s="33">
        <v>139</v>
      </c>
      <c r="E24" s="33">
        <v>136</v>
      </c>
      <c r="F24" s="34">
        <f t="shared" si="0"/>
        <v>275</v>
      </c>
      <c r="G24" s="34">
        <v>134</v>
      </c>
      <c r="H24" s="35">
        <f t="shared" si="1"/>
        <v>96.402877697841731</v>
      </c>
      <c r="I24" s="41">
        <v>136</v>
      </c>
      <c r="J24" s="35">
        <f t="shared" si="2"/>
        <v>100</v>
      </c>
      <c r="K24" s="41">
        <f t="shared" si="3"/>
        <v>270</v>
      </c>
      <c r="L24" s="35">
        <f t="shared" si="4"/>
        <v>98.181818181818187</v>
      </c>
      <c r="M24" s="41">
        <v>136</v>
      </c>
      <c r="N24" s="35">
        <f t="shared" si="5"/>
        <v>97.841726618705039</v>
      </c>
      <c r="O24" s="41">
        <v>139</v>
      </c>
      <c r="P24" s="36">
        <f t="shared" si="6"/>
        <v>102.20588235294117</v>
      </c>
      <c r="Q24" s="41">
        <f t="shared" si="7"/>
        <v>275</v>
      </c>
      <c r="R24" s="35">
        <f t="shared" si="8"/>
        <v>100</v>
      </c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35">
      <c r="A25" s="37">
        <v>13</v>
      </c>
      <c r="B25" s="38" t="s">
        <v>31</v>
      </c>
      <c r="C25" s="38" t="s">
        <v>32</v>
      </c>
      <c r="D25" s="33">
        <v>69</v>
      </c>
      <c r="E25" s="33">
        <v>69</v>
      </c>
      <c r="F25" s="34">
        <f t="shared" si="0"/>
        <v>138</v>
      </c>
      <c r="G25" s="34">
        <v>49</v>
      </c>
      <c r="H25" s="35">
        <f t="shared" si="1"/>
        <v>71.014492753623188</v>
      </c>
      <c r="I25" s="34">
        <v>47</v>
      </c>
      <c r="J25" s="35">
        <f t="shared" si="2"/>
        <v>68.115942028985515</v>
      </c>
      <c r="K25" s="34">
        <f t="shared" si="3"/>
        <v>96</v>
      </c>
      <c r="L25" s="35">
        <f t="shared" si="4"/>
        <v>69.565217391304344</v>
      </c>
      <c r="M25" s="34">
        <v>64</v>
      </c>
      <c r="N25" s="35">
        <f t="shared" si="5"/>
        <v>92.753623188405797</v>
      </c>
      <c r="O25" s="34">
        <v>53</v>
      </c>
      <c r="P25" s="36">
        <f t="shared" si="6"/>
        <v>76.811594202898547</v>
      </c>
      <c r="Q25" s="34">
        <f t="shared" si="7"/>
        <v>117</v>
      </c>
      <c r="R25" s="35">
        <f t="shared" si="8"/>
        <v>84.782608695652172</v>
      </c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35">
      <c r="A26" s="37">
        <v>14</v>
      </c>
      <c r="B26" s="38" t="s">
        <v>33</v>
      </c>
      <c r="C26" s="38" t="s">
        <v>34</v>
      </c>
      <c r="D26" s="33">
        <v>93</v>
      </c>
      <c r="E26" s="33">
        <v>85</v>
      </c>
      <c r="F26" s="34">
        <f t="shared" si="0"/>
        <v>178</v>
      </c>
      <c r="G26" s="34">
        <v>43</v>
      </c>
      <c r="H26" s="35">
        <f t="shared" si="1"/>
        <v>46.236559139784944</v>
      </c>
      <c r="I26" s="34">
        <v>44</v>
      </c>
      <c r="J26" s="35">
        <f t="shared" si="2"/>
        <v>51.764705882352949</v>
      </c>
      <c r="K26" s="34">
        <f t="shared" si="3"/>
        <v>87</v>
      </c>
      <c r="L26" s="35">
        <f t="shared" si="4"/>
        <v>48.876404494382022</v>
      </c>
      <c r="M26" s="34">
        <v>36</v>
      </c>
      <c r="N26" s="35">
        <f t="shared" si="5"/>
        <v>38.70967741935484</v>
      </c>
      <c r="O26" s="34">
        <v>39</v>
      </c>
      <c r="P26" s="36">
        <f t="shared" si="6"/>
        <v>45.882352941176471</v>
      </c>
      <c r="Q26" s="34">
        <f t="shared" si="7"/>
        <v>75</v>
      </c>
      <c r="R26" s="35">
        <f t="shared" si="8"/>
        <v>42.134831460674157</v>
      </c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35">
      <c r="A27" s="38"/>
      <c r="B27" s="38"/>
      <c r="C27" s="38"/>
      <c r="D27" s="34"/>
      <c r="E27" s="34"/>
      <c r="F27" s="34"/>
      <c r="G27" s="34"/>
      <c r="H27" s="35"/>
      <c r="I27" s="34"/>
      <c r="J27" s="35"/>
      <c r="K27" s="34"/>
      <c r="L27" s="35"/>
      <c r="M27" s="34"/>
      <c r="N27" s="35"/>
      <c r="O27" s="34"/>
      <c r="P27" s="36"/>
      <c r="Q27" s="34"/>
      <c r="R27" s="35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35">
      <c r="A28" s="38"/>
      <c r="B28" s="38"/>
      <c r="C28" s="38"/>
      <c r="D28" s="34"/>
      <c r="E28" s="34"/>
      <c r="F28" s="34"/>
      <c r="G28" s="34"/>
      <c r="H28" s="42"/>
      <c r="I28" s="43"/>
      <c r="J28" s="42"/>
      <c r="K28" s="34"/>
      <c r="L28" s="42"/>
      <c r="M28" s="43"/>
      <c r="N28" s="42"/>
      <c r="O28" s="43"/>
      <c r="P28" s="44"/>
      <c r="Q28" s="34"/>
      <c r="R28" s="42"/>
      <c r="S28" s="3"/>
      <c r="T28" s="3"/>
      <c r="U28" s="3"/>
      <c r="V28" s="3"/>
      <c r="W28" s="3"/>
      <c r="X28" s="3"/>
      <c r="Y28" s="3"/>
      <c r="Z28" s="3"/>
    </row>
    <row r="29" spans="1:26" ht="19.5" customHeight="1" thickBot="1" x14ac:dyDescent="0.4">
      <c r="A29" s="45" t="s">
        <v>35</v>
      </c>
      <c r="B29" s="45"/>
      <c r="C29" s="45"/>
      <c r="D29" s="46">
        <f t="shared" ref="D29:G29" si="9">SUM(D13:D28)</f>
        <v>1142</v>
      </c>
      <c r="E29" s="46">
        <f t="shared" si="9"/>
        <v>1105</v>
      </c>
      <c r="F29" s="46">
        <f t="shared" si="9"/>
        <v>2247</v>
      </c>
      <c r="G29" s="46">
        <f t="shared" si="9"/>
        <v>824</v>
      </c>
      <c r="H29" s="47">
        <f>G29/D29*100</f>
        <v>72.154115586690011</v>
      </c>
      <c r="I29" s="46">
        <f>SUM(I13:I28)</f>
        <v>764</v>
      </c>
      <c r="J29" s="47">
        <f>I29/E29*100</f>
        <v>69.140271493212666</v>
      </c>
      <c r="K29" s="46">
        <f>SUM(K13:K28)</f>
        <v>1588</v>
      </c>
      <c r="L29" s="47">
        <f>K29/F29*100</f>
        <v>70.672007120605258</v>
      </c>
      <c r="M29" s="46">
        <f>SUM(M13:M28)</f>
        <v>897</v>
      </c>
      <c r="N29" s="47">
        <f>M29/D29*100</f>
        <v>78.546409807355516</v>
      </c>
      <c r="O29" s="46">
        <f>SUM(O13:O28)</f>
        <v>810</v>
      </c>
      <c r="P29" s="48">
        <f>O29/E29*100</f>
        <v>73.303167420814475</v>
      </c>
      <c r="Q29" s="46">
        <f>SUM(Q13:Q28)</f>
        <v>1707</v>
      </c>
      <c r="R29" s="47">
        <f>Q29/F29*100</f>
        <v>75.967957276368494</v>
      </c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49"/>
      <c r="B30" s="49"/>
      <c r="C30" s="49"/>
      <c r="D30" s="49"/>
      <c r="E30" s="4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5">
      <c r="A31" s="50" t="s">
        <v>36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3"/>
      <c r="B33" s="5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</sheetData>
  <mergeCells count="15">
    <mergeCell ref="I10:J10"/>
    <mergeCell ref="K10:L10"/>
    <mergeCell ref="M10:N10"/>
    <mergeCell ref="O10:P10"/>
    <mergeCell ref="Q10:R10"/>
    <mergeCell ref="A3:R3"/>
    <mergeCell ref="A4:R4"/>
    <mergeCell ref="A8:A11"/>
    <mergeCell ref="B8:B11"/>
    <mergeCell ref="C8:C11"/>
    <mergeCell ref="D8:F10"/>
    <mergeCell ref="G8:R8"/>
    <mergeCell ref="G9:L9"/>
    <mergeCell ref="M9:R9"/>
    <mergeCell ref="G10:H10"/>
  </mergeCells>
  <pageMargins left="0.7" right="0.7" top="0.75" bottom="0.75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Fajrina Hanifah</dc:creator>
  <cp:lastModifiedBy>Fajrina Hanifah</cp:lastModifiedBy>
  <dcterms:created xsi:type="dcterms:W3CDTF">2026-05-12T08:18:17Z</dcterms:created>
  <dcterms:modified xsi:type="dcterms:W3CDTF">2026-05-12T08:18:34Z</dcterms:modified>
</cp:coreProperties>
</file>