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F2361CF7-EC34-4999-957E-D2FDF1886C4E}" xr6:coauthVersionLast="47" xr6:coauthVersionMax="47" xr10:uidLastSave="{00000000-0000-0000-0000-000000000000}"/>
  <bookViews>
    <workbookView xWindow="-110" yWindow="-110" windowWidth="19420" windowHeight="11020" xr2:uid="{53B46A39-5299-4B99-BB6B-473CFB90C883}"/>
  </bookViews>
  <sheets>
    <sheet name="5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8" i="1" l="1"/>
  <c r="M28" i="1"/>
  <c r="N28" i="1" s="1"/>
  <c r="I28" i="1"/>
  <c r="P28" i="1" s="1"/>
  <c r="G28" i="1"/>
  <c r="E28" i="1"/>
  <c r="D28" i="1"/>
  <c r="H28" i="1" s="1"/>
  <c r="P24" i="1"/>
  <c r="N24" i="1"/>
  <c r="L24" i="1"/>
  <c r="K24" i="1"/>
  <c r="J24" i="1"/>
  <c r="H24" i="1"/>
  <c r="F24" i="1"/>
  <c r="P23" i="1"/>
  <c r="N23" i="1"/>
  <c r="K23" i="1"/>
  <c r="L23" i="1" s="1"/>
  <c r="J23" i="1"/>
  <c r="H23" i="1"/>
  <c r="F23" i="1"/>
  <c r="P22" i="1"/>
  <c r="N22" i="1"/>
  <c r="K22" i="1"/>
  <c r="L22" i="1" s="1"/>
  <c r="J22" i="1"/>
  <c r="H22" i="1"/>
  <c r="F22" i="1"/>
  <c r="P21" i="1"/>
  <c r="N21" i="1"/>
  <c r="K21" i="1"/>
  <c r="L21" i="1" s="1"/>
  <c r="J21" i="1"/>
  <c r="H21" i="1"/>
  <c r="F21" i="1"/>
  <c r="P20" i="1"/>
  <c r="N20" i="1"/>
  <c r="K20" i="1"/>
  <c r="L20" i="1" s="1"/>
  <c r="J20" i="1"/>
  <c r="H20" i="1"/>
  <c r="F20" i="1"/>
  <c r="P19" i="1"/>
  <c r="N19" i="1"/>
  <c r="K19" i="1"/>
  <c r="L19" i="1" s="1"/>
  <c r="J19" i="1"/>
  <c r="H19" i="1"/>
  <c r="F19" i="1"/>
  <c r="P18" i="1"/>
  <c r="N18" i="1"/>
  <c r="K18" i="1"/>
  <c r="L18" i="1" s="1"/>
  <c r="J18" i="1"/>
  <c r="H18" i="1"/>
  <c r="F18" i="1"/>
  <c r="P17" i="1"/>
  <c r="N17" i="1"/>
  <c r="K17" i="1"/>
  <c r="J17" i="1"/>
  <c r="H17" i="1"/>
  <c r="F17" i="1"/>
  <c r="L17" i="1" s="1"/>
  <c r="P16" i="1"/>
  <c r="N16" i="1"/>
  <c r="L16" i="1"/>
  <c r="K16" i="1"/>
  <c r="J16" i="1"/>
  <c r="H16" i="1"/>
  <c r="F16" i="1"/>
  <c r="P15" i="1"/>
  <c r="N15" i="1"/>
  <c r="K15" i="1"/>
  <c r="L15" i="1" s="1"/>
  <c r="J15" i="1"/>
  <c r="H15" i="1"/>
  <c r="F15" i="1"/>
  <c r="P14" i="1"/>
  <c r="N14" i="1"/>
  <c r="K14" i="1"/>
  <c r="L14" i="1" s="1"/>
  <c r="J14" i="1"/>
  <c r="H14" i="1"/>
  <c r="F14" i="1"/>
  <c r="P13" i="1"/>
  <c r="N13" i="1"/>
  <c r="K13" i="1"/>
  <c r="L13" i="1" s="1"/>
  <c r="J13" i="1"/>
  <c r="H13" i="1"/>
  <c r="F13" i="1"/>
  <c r="P12" i="1"/>
  <c r="N12" i="1"/>
  <c r="K12" i="1"/>
  <c r="L12" i="1" s="1"/>
  <c r="J12" i="1"/>
  <c r="H12" i="1"/>
  <c r="F12" i="1"/>
  <c r="P11" i="1"/>
  <c r="N11" i="1"/>
  <c r="K11" i="1"/>
  <c r="L11" i="1" s="1"/>
  <c r="J11" i="1"/>
  <c r="H11" i="1"/>
  <c r="F11" i="1"/>
  <c r="I5" i="1"/>
  <c r="H5" i="1"/>
  <c r="I4" i="1"/>
  <c r="H4" i="1"/>
  <c r="J28" i="1" l="1"/>
  <c r="F28" i="1"/>
  <c r="K28" i="1"/>
  <c r="L28" i="1" l="1"/>
</calcChain>
</file>

<file path=xl/sharedStrings.xml><?xml version="1.0" encoding="utf-8"?>
<sst xmlns="http://schemas.openxmlformats.org/spreadsheetml/2006/main" count="56" uniqueCount="36">
  <si>
    <t>TABEL 53</t>
  </si>
  <si>
    <t xml:space="preserve"> </t>
  </si>
  <si>
    <t>CALON PENGANTIN (CATIN) MENDAPATKAN LAYANAN KESEHATAN  MENURUT JENIS KELAMIN, KECAMATAN, DAN PUSKESMAS</t>
  </si>
  <si>
    <t>NO</t>
  </si>
  <si>
    <t>KECAMATAN</t>
  </si>
  <si>
    <t>PUSKESMAS</t>
  </si>
  <si>
    <t>JUMLAH CATIN TERDAFTAR DI KUA ATAU LEMBAGA AGAMA LAINNYA</t>
  </si>
  <si>
    <t xml:space="preserve">CATIN MENDAPATKAN LAYANAN KESEHATAN </t>
  </si>
  <si>
    <t>CATIN PEREMPUAN ANEMIA</t>
  </si>
  <si>
    <t>CATIN PEREMPUAN GIZI KURANG</t>
  </si>
  <si>
    <t>LAKI-LAKI</t>
  </si>
  <si>
    <t>PEREMPUAN</t>
  </si>
  <si>
    <t>LAKI-LAKI + PEREMPUAN</t>
  </si>
  <si>
    <t>JUMLAH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</si>
  <si>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</si>
  <si>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</si>
  <si>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</si>
  <si>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</si>
  <si>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</si>
  <si>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</si>
  <si>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</si>
  <si>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</si>
  <si>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</si>
  <si>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</si>
  <si>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</si>
  <si>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</si>
  <si>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</si>
  <si>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</si>
  <si>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</si>
  <si>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</si>
  <si>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</si>
  <si>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</si>
  <si>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</si>
  <si>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</si>
  <si>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</si>
  <si>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>Sumber: ……………..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</si>
</sst>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b/>
      <sz val="12"/>
      <color rgb="FFFF0000"/>
      <name val="Book Antiqua"/>
      <family val="1"/>
    </font>
    <font>
      <b/>
      <sz val="12"/>
      <color theme="1"/>
      <name val="Arial"/>
      <family val="2"/>
    </font>
    <font>
      <sz val="11"/>
      <color theme="1"/>
      <name val="Book Antiqua"/>
      <family val="1"/>
    </font>
    <font>
      <sz val="12"/>
      <color theme="1"/>
      <name val="Arial"/>
      <family val="2"/>
    </font>
    <font>
      <sz val="12"/>
      <color theme="1"/>
      <name val="Book Antiqua"/>
      <family val="1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9"/>
      <color theme="1"/>
      <name val="Arial"/>
      <family val="2"/>
    </font>
    <font>
      <sz val="10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2" xfId="0" applyFont="1" applyBorder="1"/>
    <xf numFmtId="0" fontId="1" fillId="0" borderId="5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1" fillId="0" borderId="13" xfId="0" applyFont="1" applyBorder="1" applyAlignment="1">
      <alignment horizontal="center" vertical="center" wrapText="1"/>
    </xf>
    <xf numFmtId="0" fontId="7" fillId="0" borderId="14" xfId="0" applyFont="1" applyBorder="1"/>
    <xf numFmtId="0" fontId="7" fillId="0" borderId="15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2" fontId="6" fillId="0" borderId="17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2" fontId="6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3" fontId="1" fillId="0" borderId="18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2" fontId="1" fillId="0" borderId="19" xfId="0" applyNumberFormat="1" applyFont="1" applyBorder="1" applyAlignment="1">
      <alignment vertical="center"/>
    </xf>
    <xf numFmtId="2" fontId="1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37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7890-3B04-4EFC-B327-E0479164F82A}">
  <sheetPr>
    <tabColor theme="9" tint="-0.249977111117893"/>
    <pageSetUpPr fitToPage="1"/>
  </sheetPr>
  <dimension ref="A1:Z992"/>
  <sheetViews>
    <sheetView tabSelected="1" view="pageBreakPreview" zoomScale="60" zoomScaleNormal="100" workbookViewId="0">
      <selection activeCell="H9" sqref="H9"/>
    </sheetView>
  </sheetViews>
  <sheetFormatPr defaultColWidth="14.453125" defaultRowHeight="15" customHeight="1" x14ac:dyDescent="0.35"/>
  <cols>
    <col min="1" max="1" width="5.7265625" customWidth="1"/>
    <col min="2" max="3" width="21.7265625" customWidth="1"/>
    <col min="4" max="4" width="13.7265625" customWidth="1"/>
    <col min="5" max="5" width="15.26953125" customWidth="1"/>
    <col min="6" max="6" width="16.26953125" customWidth="1"/>
    <col min="7" max="11" width="13.7265625" customWidth="1"/>
    <col min="12" max="12" width="17.81640625" customWidth="1"/>
    <col min="13" max="15" width="13.7265625" customWidth="1"/>
    <col min="16" max="16" width="19.54296875" customWidth="1"/>
    <col min="17" max="26" width="9.1796875" customWidth="1"/>
  </cols>
  <sheetData>
    <row r="1" spans="1:26" ht="15.5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5" x14ac:dyDescent="0.35">
      <c r="A2" s="2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5" x14ac:dyDescent="0.3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5" x14ac:dyDescent="0.35">
      <c r="A4" s="4"/>
      <c r="B4" s="9"/>
      <c r="C4" s="4"/>
      <c r="D4" s="4"/>
      <c r="E4" s="4"/>
      <c r="F4" s="4"/>
      <c r="G4" s="4"/>
      <c r="H4" s="9" t="str">
        <f>'[1]1'!$E$5</f>
        <v>KABUPATEN/KOTA</v>
      </c>
      <c r="I4" s="2" t="str">
        <f>'[1]1'!$F$5</f>
        <v>KEPAHIANG</v>
      </c>
      <c r="J4" s="10"/>
      <c r="K4" s="10"/>
      <c r="L4" s="10"/>
      <c r="M4" s="2"/>
      <c r="N4" s="10"/>
      <c r="O4" s="2"/>
      <c r="P4" s="10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5" x14ac:dyDescent="0.35">
      <c r="A5" s="4"/>
      <c r="B5" s="9"/>
      <c r="C5" s="9"/>
      <c r="D5" s="4"/>
      <c r="E5" s="4"/>
      <c r="F5" s="4"/>
      <c r="G5" s="4"/>
      <c r="H5" s="9" t="str">
        <f>'[1]1'!$E$6</f>
        <v>TAHUN</v>
      </c>
      <c r="I5" s="2">
        <f>'[1]1'!$F$6</f>
        <v>2024</v>
      </c>
      <c r="J5" s="10"/>
      <c r="K5" s="10"/>
      <c r="L5" s="10"/>
      <c r="M5" s="2"/>
      <c r="N5" s="10"/>
      <c r="O5" s="2"/>
      <c r="P5" s="10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" thickBo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35">
      <c r="A7" s="12" t="s">
        <v>3</v>
      </c>
      <c r="B7" s="13" t="s">
        <v>4</v>
      </c>
      <c r="C7" s="12" t="s">
        <v>5</v>
      </c>
      <c r="D7" s="14" t="s">
        <v>6</v>
      </c>
      <c r="E7" s="15"/>
      <c r="F7" s="16"/>
      <c r="G7" s="17" t="s">
        <v>7</v>
      </c>
      <c r="H7" s="18"/>
      <c r="I7" s="18"/>
      <c r="J7" s="18"/>
      <c r="K7" s="18"/>
      <c r="L7" s="19"/>
      <c r="M7" s="14" t="s">
        <v>8</v>
      </c>
      <c r="N7" s="16"/>
      <c r="O7" s="14" t="s">
        <v>9</v>
      </c>
      <c r="P7" s="16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4" customHeight="1" x14ac:dyDescent="0.35">
      <c r="A8" s="20"/>
      <c r="B8" s="21"/>
      <c r="C8" s="20"/>
      <c r="D8" s="22"/>
      <c r="E8" s="23"/>
      <c r="F8" s="24"/>
      <c r="G8" s="25" t="s">
        <v>10</v>
      </c>
      <c r="H8" s="26"/>
      <c r="I8" s="25" t="s">
        <v>11</v>
      </c>
      <c r="J8" s="26"/>
      <c r="K8" s="25" t="s">
        <v>12</v>
      </c>
      <c r="L8" s="26"/>
      <c r="M8" s="22"/>
      <c r="N8" s="24"/>
      <c r="O8" s="22"/>
      <c r="P8" s="24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5.5" customHeight="1" x14ac:dyDescent="0.35">
      <c r="A9" s="27"/>
      <c r="B9" s="24"/>
      <c r="C9" s="27"/>
      <c r="D9" s="28" t="s">
        <v>10</v>
      </c>
      <c r="E9" s="28" t="s">
        <v>11</v>
      </c>
      <c r="F9" s="29" t="s">
        <v>12</v>
      </c>
      <c r="G9" s="30" t="s">
        <v>13</v>
      </c>
      <c r="H9" s="30" t="s">
        <v>14</v>
      </c>
      <c r="I9" s="30" t="s">
        <v>13</v>
      </c>
      <c r="J9" s="30" t="s">
        <v>14</v>
      </c>
      <c r="K9" s="30" t="s">
        <v>13</v>
      </c>
      <c r="L9" s="30" t="s">
        <v>14</v>
      </c>
      <c r="M9" s="30" t="s">
        <v>13</v>
      </c>
      <c r="N9" s="30" t="s">
        <v>14</v>
      </c>
      <c r="O9" s="30" t="s">
        <v>13</v>
      </c>
      <c r="P9" s="30" t="s">
        <v>14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5" x14ac:dyDescent="0.35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  <c r="K10" s="31">
        <v>11</v>
      </c>
      <c r="L10" s="31">
        <v>12</v>
      </c>
      <c r="M10" s="31">
        <v>15</v>
      </c>
      <c r="N10" s="31">
        <v>16</v>
      </c>
      <c r="O10" s="31">
        <v>15</v>
      </c>
      <c r="P10" s="31">
        <v>16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5.5" x14ac:dyDescent="0.35">
      <c r="A11" s="33">
        <v>1</v>
      </c>
      <c r="B11" s="34" t="s">
        <v>15</v>
      </c>
      <c r="C11" s="34" t="s">
        <v>16</v>
      </c>
      <c r="D11" s="35">
        <v>54</v>
      </c>
      <c r="E11" s="35">
        <v>54</v>
      </c>
      <c r="F11" s="35">
        <f t="shared" ref="F11:F24" si="0">SUM(D11:E11)</f>
        <v>108</v>
      </c>
      <c r="G11" s="35">
        <v>27</v>
      </c>
      <c r="H11" s="36">
        <f t="shared" ref="H11:H24" si="1">G11/D11*100</f>
        <v>50</v>
      </c>
      <c r="I11" s="35">
        <v>54</v>
      </c>
      <c r="J11" s="36">
        <f t="shared" ref="J11:J24" si="2">I11/E11*100</f>
        <v>100</v>
      </c>
      <c r="K11" s="35">
        <f t="shared" ref="K11:K24" si="3">SUM(G11,I11)</f>
        <v>81</v>
      </c>
      <c r="L11" s="36">
        <f t="shared" ref="L11:L24" si="4">K11/F11*100</f>
        <v>75</v>
      </c>
      <c r="M11" s="37">
        <v>3</v>
      </c>
      <c r="N11" s="38">
        <f t="shared" ref="N11:N24" si="5">M11/I11*100</f>
        <v>5.5555555555555554</v>
      </c>
      <c r="O11" s="37">
        <v>5</v>
      </c>
      <c r="P11" s="38">
        <f t="shared" ref="P11:P24" si="6">O11/I11*100</f>
        <v>9.2592592592592595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5" x14ac:dyDescent="0.35">
      <c r="A12" s="39">
        <v>2</v>
      </c>
      <c r="B12" s="40" t="s">
        <v>17</v>
      </c>
      <c r="C12" s="40" t="s">
        <v>18</v>
      </c>
      <c r="D12" s="37">
        <v>26</v>
      </c>
      <c r="E12" s="37">
        <v>24</v>
      </c>
      <c r="F12" s="37">
        <f t="shared" si="0"/>
        <v>50</v>
      </c>
      <c r="G12" s="37">
        <v>24</v>
      </c>
      <c r="H12" s="38">
        <f t="shared" si="1"/>
        <v>92.307692307692307</v>
      </c>
      <c r="I12" s="37">
        <v>24</v>
      </c>
      <c r="J12" s="38">
        <f t="shared" si="2"/>
        <v>100</v>
      </c>
      <c r="K12" s="37">
        <f t="shared" si="3"/>
        <v>48</v>
      </c>
      <c r="L12" s="38">
        <f t="shared" si="4"/>
        <v>96</v>
      </c>
      <c r="M12" s="37">
        <v>0</v>
      </c>
      <c r="N12" s="38">
        <f t="shared" si="5"/>
        <v>0</v>
      </c>
      <c r="O12" s="37">
        <v>2</v>
      </c>
      <c r="P12" s="38">
        <f t="shared" si="6"/>
        <v>8.3333333333333321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5" x14ac:dyDescent="0.35">
      <c r="A13" s="39">
        <v>3</v>
      </c>
      <c r="B13" s="40" t="s">
        <v>17</v>
      </c>
      <c r="C13" s="40" t="s">
        <v>19</v>
      </c>
      <c r="D13" s="41">
        <v>31</v>
      </c>
      <c r="E13" s="41">
        <v>31</v>
      </c>
      <c r="F13" s="37">
        <f t="shared" si="0"/>
        <v>62</v>
      </c>
      <c r="G13" s="41">
        <v>30</v>
      </c>
      <c r="H13" s="38">
        <f t="shared" si="1"/>
        <v>96.774193548387103</v>
      </c>
      <c r="I13" s="41">
        <v>31</v>
      </c>
      <c r="J13" s="38">
        <f t="shared" si="2"/>
        <v>100</v>
      </c>
      <c r="K13" s="37">
        <f t="shared" si="3"/>
        <v>61</v>
      </c>
      <c r="L13" s="38">
        <f t="shared" si="4"/>
        <v>98.387096774193552</v>
      </c>
      <c r="M13" s="37">
        <v>0</v>
      </c>
      <c r="N13" s="38">
        <f t="shared" si="5"/>
        <v>0</v>
      </c>
      <c r="O13" s="37">
        <v>5</v>
      </c>
      <c r="P13" s="38">
        <f t="shared" si="6"/>
        <v>16.129032258064516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5" x14ac:dyDescent="0.35">
      <c r="A14" s="39">
        <v>4</v>
      </c>
      <c r="B14" s="40" t="s">
        <v>17</v>
      </c>
      <c r="C14" s="40" t="s">
        <v>20</v>
      </c>
      <c r="D14" s="37">
        <v>34</v>
      </c>
      <c r="E14" s="37">
        <v>34</v>
      </c>
      <c r="F14" s="37">
        <f t="shared" si="0"/>
        <v>68</v>
      </c>
      <c r="G14" s="37">
        <v>34</v>
      </c>
      <c r="H14" s="38">
        <f t="shared" si="1"/>
        <v>100</v>
      </c>
      <c r="I14" s="37">
        <v>34</v>
      </c>
      <c r="J14" s="38">
        <f t="shared" si="2"/>
        <v>100</v>
      </c>
      <c r="K14" s="37">
        <f t="shared" si="3"/>
        <v>68</v>
      </c>
      <c r="L14" s="38">
        <f t="shared" si="4"/>
        <v>100</v>
      </c>
      <c r="M14" s="37">
        <v>0</v>
      </c>
      <c r="N14" s="38">
        <f t="shared" si="5"/>
        <v>0</v>
      </c>
      <c r="O14" s="37">
        <v>0</v>
      </c>
      <c r="P14" s="38">
        <f t="shared" si="6"/>
        <v>0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5" x14ac:dyDescent="0.35">
      <c r="A15" s="39">
        <v>5</v>
      </c>
      <c r="B15" s="40" t="s">
        <v>21</v>
      </c>
      <c r="C15" s="40" t="s">
        <v>22</v>
      </c>
      <c r="D15" s="37">
        <v>43</v>
      </c>
      <c r="E15" s="37">
        <v>43</v>
      </c>
      <c r="F15" s="37">
        <f t="shared" si="0"/>
        <v>86</v>
      </c>
      <c r="G15" s="37">
        <v>43</v>
      </c>
      <c r="H15" s="38">
        <f t="shared" si="1"/>
        <v>100</v>
      </c>
      <c r="I15" s="37">
        <v>43</v>
      </c>
      <c r="J15" s="38">
        <f t="shared" si="2"/>
        <v>100</v>
      </c>
      <c r="K15" s="37">
        <f t="shared" si="3"/>
        <v>86</v>
      </c>
      <c r="L15" s="38">
        <f t="shared" si="4"/>
        <v>100</v>
      </c>
      <c r="M15" s="37">
        <v>0</v>
      </c>
      <c r="N15" s="38">
        <f t="shared" si="5"/>
        <v>0</v>
      </c>
      <c r="O15" s="37">
        <v>5</v>
      </c>
      <c r="P15" s="38">
        <f t="shared" si="6"/>
        <v>11.627906976744185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5" x14ac:dyDescent="0.35">
      <c r="A16" s="39">
        <v>6</v>
      </c>
      <c r="B16" s="40" t="s">
        <v>21</v>
      </c>
      <c r="C16" s="40" t="s">
        <v>21</v>
      </c>
      <c r="D16" s="37">
        <v>51</v>
      </c>
      <c r="E16" s="37">
        <v>45</v>
      </c>
      <c r="F16" s="37">
        <f t="shared" si="0"/>
        <v>96</v>
      </c>
      <c r="G16" s="37">
        <v>49</v>
      </c>
      <c r="H16" s="38">
        <f t="shared" si="1"/>
        <v>96.078431372549019</v>
      </c>
      <c r="I16" s="37">
        <v>45</v>
      </c>
      <c r="J16" s="38">
        <f t="shared" si="2"/>
        <v>100</v>
      </c>
      <c r="K16" s="37">
        <f t="shared" si="3"/>
        <v>94</v>
      </c>
      <c r="L16" s="38">
        <f t="shared" si="4"/>
        <v>97.916666666666657</v>
      </c>
      <c r="M16" s="37">
        <v>5</v>
      </c>
      <c r="N16" s="38">
        <f t="shared" si="5"/>
        <v>11.111111111111111</v>
      </c>
      <c r="O16" s="37">
        <v>13</v>
      </c>
      <c r="P16" s="38">
        <f t="shared" si="6"/>
        <v>28.888888888888886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5" x14ac:dyDescent="0.35">
      <c r="A17" s="39">
        <v>7</v>
      </c>
      <c r="B17" s="40" t="s">
        <v>23</v>
      </c>
      <c r="C17" s="40" t="s">
        <v>24</v>
      </c>
      <c r="D17" s="37">
        <v>31</v>
      </c>
      <c r="E17" s="37">
        <v>31</v>
      </c>
      <c r="F17" s="37">
        <f t="shared" si="0"/>
        <v>62</v>
      </c>
      <c r="G17" s="37">
        <v>31</v>
      </c>
      <c r="H17" s="38">
        <f t="shared" si="1"/>
        <v>100</v>
      </c>
      <c r="I17" s="37">
        <v>31</v>
      </c>
      <c r="J17" s="38">
        <f t="shared" si="2"/>
        <v>100</v>
      </c>
      <c r="K17" s="37">
        <f t="shared" si="3"/>
        <v>62</v>
      </c>
      <c r="L17" s="38">
        <f t="shared" si="4"/>
        <v>100</v>
      </c>
      <c r="M17" s="37">
        <v>0</v>
      </c>
      <c r="N17" s="38">
        <f t="shared" si="5"/>
        <v>0</v>
      </c>
      <c r="O17" s="37">
        <v>1</v>
      </c>
      <c r="P17" s="38">
        <f t="shared" si="6"/>
        <v>3.225806451612903</v>
      </c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5" x14ac:dyDescent="0.35">
      <c r="A18" s="39">
        <v>8</v>
      </c>
      <c r="B18" s="40" t="s">
        <v>25</v>
      </c>
      <c r="C18" s="40" t="s">
        <v>26</v>
      </c>
      <c r="D18" s="37">
        <v>194</v>
      </c>
      <c r="E18" s="37">
        <v>194</v>
      </c>
      <c r="F18" s="37">
        <f t="shared" si="0"/>
        <v>388</v>
      </c>
      <c r="G18" s="37">
        <v>178</v>
      </c>
      <c r="H18" s="38">
        <f t="shared" si="1"/>
        <v>91.75257731958763</v>
      </c>
      <c r="I18" s="37">
        <v>185</v>
      </c>
      <c r="J18" s="38">
        <f t="shared" si="2"/>
        <v>95.360824742268051</v>
      </c>
      <c r="K18" s="37">
        <f t="shared" si="3"/>
        <v>363</v>
      </c>
      <c r="L18" s="38">
        <f t="shared" si="4"/>
        <v>93.55670103092784</v>
      </c>
      <c r="M18" s="37">
        <v>2</v>
      </c>
      <c r="N18" s="38">
        <f t="shared" si="5"/>
        <v>1.0810810810810811</v>
      </c>
      <c r="O18" s="37">
        <v>6</v>
      </c>
      <c r="P18" s="38">
        <f t="shared" si="6"/>
        <v>3.2432432432432434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5" x14ac:dyDescent="0.35">
      <c r="A19" s="39">
        <v>9</v>
      </c>
      <c r="B19" s="40" t="s">
        <v>25</v>
      </c>
      <c r="C19" s="40" t="s">
        <v>27</v>
      </c>
      <c r="D19" s="41">
        <v>145</v>
      </c>
      <c r="E19" s="41">
        <v>143</v>
      </c>
      <c r="F19" s="37">
        <f t="shared" si="0"/>
        <v>288</v>
      </c>
      <c r="G19" s="37">
        <v>139</v>
      </c>
      <c r="H19" s="38">
        <f t="shared" si="1"/>
        <v>95.862068965517238</v>
      </c>
      <c r="I19" s="37">
        <v>141</v>
      </c>
      <c r="J19" s="38">
        <f t="shared" si="2"/>
        <v>98.6013986013986</v>
      </c>
      <c r="K19" s="37">
        <f t="shared" si="3"/>
        <v>280</v>
      </c>
      <c r="L19" s="38">
        <f t="shared" si="4"/>
        <v>97.222222222222214</v>
      </c>
      <c r="M19" s="37">
        <v>5</v>
      </c>
      <c r="N19" s="38">
        <f t="shared" si="5"/>
        <v>3.5460992907801421</v>
      </c>
      <c r="O19" s="37">
        <v>4</v>
      </c>
      <c r="P19" s="38">
        <f t="shared" si="6"/>
        <v>2.8368794326241136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5" x14ac:dyDescent="0.35">
      <c r="A20" s="39">
        <v>10</v>
      </c>
      <c r="B20" s="40" t="s">
        <v>28</v>
      </c>
      <c r="C20" s="40" t="s">
        <v>28</v>
      </c>
      <c r="D20" s="37">
        <v>91</v>
      </c>
      <c r="E20" s="37">
        <v>91</v>
      </c>
      <c r="F20" s="37">
        <f t="shared" si="0"/>
        <v>182</v>
      </c>
      <c r="G20" s="37">
        <v>91</v>
      </c>
      <c r="H20" s="38">
        <f t="shared" si="1"/>
        <v>100</v>
      </c>
      <c r="I20" s="37">
        <v>91</v>
      </c>
      <c r="J20" s="38">
        <f t="shared" si="2"/>
        <v>100</v>
      </c>
      <c r="K20" s="37">
        <f t="shared" si="3"/>
        <v>182</v>
      </c>
      <c r="L20" s="38">
        <f t="shared" si="4"/>
        <v>100</v>
      </c>
      <c r="M20" s="37">
        <v>0</v>
      </c>
      <c r="N20" s="38">
        <f t="shared" si="5"/>
        <v>0</v>
      </c>
      <c r="O20" s="37">
        <v>9</v>
      </c>
      <c r="P20" s="38">
        <f t="shared" si="6"/>
        <v>9.8901098901098905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35">
      <c r="A21" s="39">
        <v>11</v>
      </c>
      <c r="B21" s="40" t="s">
        <v>28</v>
      </c>
      <c r="C21" s="40" t="s">
        <v>29</v>
      </c>
      <c r="D21" s="37">
        <v>29</v>
      </c>
      <c r="E21" s="37">
        <v>33</v>
      </c>
      <c r="F21" s="37">
        <f t="shared" si="0"/>
        <v>62</v>
      </c>
      <c r="G21" s="37">
        <v>17</v>
      </c>
      <c r="H21" s="38">
        <f t="shared" si="1"/>
        <v>58.620689655172406</v>
      </c>
      <c r="I21" s="37">
        <v>33</v>
      </c>
      <c r="J21" s="38">
        <f t="shared" si="2"/>
        <v>100</v>
      </c>
      <c r="K21" s="37">
        <f t="shared" si="3"/>
        <v>50</v>
      </c>
      <c r="L21" s="38">
        <f t="shared" si="4"/>
        <v>80.645161290322577</v>
      </c>
      <c r="M21" s="37">
        <v>0</v>
      </c>
      <c r="N21" s="38">
        <f t="shared" si="5"/>
        <v>0</v>
      </c>
      <c r="O21" s="41">
        <v>1</v>
      </c>
      <c r="P21" s="38">
        <f t="shared" si="6"/>
        <v>3.0303030303030303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35">
      <c r="A22" s="39">
        <v>12</v>
      </c>
      <c r="B22" s="40" t="s">
        <v>30</v>
      </c>
      <c r="C22" s="40" t="s">
        <v>30</v>
      </c>
      <c r="D22" s="42">
        <v>112</v>
      </c>
      <c r="E22" s="42">
        <v>112</v>
      </c>
      <c r="F22" s="42">
        <f t="shared" si="0"/>
        <v>224</v>
      </c>
      <c r="G22" s="42">
        <v>86</v>
      </c>
      <c r="H22" s="38">
        <f t="shared" si="1"/>
        <v>76.785714285714292</v>
      </c>
      <c r="I22" s="42">
        <v>112</v>
      </c>
      <c r="J22" s="38">
        <f t="shared" si="2"/>
        <v>100</v>
      </c>
      <c r="K22" s="42">
        <f t="shared" si="3"/>
        <v>198</v>
      </c>
      <c r="L22" s="38">
        <f t="shared" si="4"/>
        <v>88.392857142857139</v>
      </c>
      <c r="M22" s="37">
        <v>0</v>
      </c>
      <c r="N22" s="38">
        <f t="shared" si="5"/>
        <v>0</v>
      </c>
      <c r="O22" s="42">
        <v>2</v>
      </c>
      <c r="P22" s="38">
        <f t="shared" si="6"/>
        <v>1.7857142857142856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35">
      <c r="A23" s="39">
        <v>13</v>
      </c>
      <c r="B23" s="40" t="s">
        <v>30</v>
      </c>
      <c r="C23" s="40" t="s">
        <v>31</v>
      </c>
      <c r="D23" s="37">
        <v>53</v>
      </c>
      <c r="E23" s="37">
        <v>53</v>
      </c>
      <c r="F23" s="37">
        <f t="shared" si="0"/>
        <v>106</v>
      </c>
      <c r="G23" s="37">
        <v>53</v>
      </c>
      <c r="H23" s="38">
        <f t="shared" si="1"/>
        <v>100</v>
      </c>
      <c r="I23" s="37">
        <v>53</v>
      </c>
      <c r="J23" s="38">
        <f t="shared" si="2"/>
        <v>100</v>
      </c>
      <c r="K23" s="37">
        <f t="shared" si="3"/>
        <v>106</v>
      </c>
      <c r="L23" s="38">
        <f t="shared" si="4"/>
        <v>100</v>
      </c>
      <c r="M23" s="37">
        <v>0</v>
      </c>
      <c r="N23" s="38">
        <f t="shared" si="5"/>
        <v>0</v>
      </c>
      <c r="O23" s="37">
        <v>0</v>
      </c>
      <c r="P23" s="38">
        <f t="shared" si="6"/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35">
      <c r="A24" s="39">
        <v>14</v>
      </c>
      <c r="B24" s="40" t="s">
        <v>32</v>
      </c>
      <c r="C24" s="40" t="s">
        <v>33</v>
      </c>
      <c r="D24" s="37">
        <v>92</v>
      </c>
      <c r="E24" s="37">
        <v>92</v>
      </c>
      <c r="F24" s="37">
        <f t="shared" si="0"/>
        <v>184</v>
      </c>
      <c r="G24" s="37">
        <v>92</v>
      </c>
      <c r="H24" s="38">
        <f t="shared" si="1"/>
        <v>100</v>
      </c>
      <c r="I24" s="37">
        <v>92</v>
      </c>
      <c r="J24" s="38">
        <f t="shared" si="2"/>
        <v>100</v>
      </c>
      <c r="K24" s="37">
        <f t="shared" si="3"/>
        <v>184</v>
      </c>
      <c r="L24" s="38">
        <f t="shared" si="4"/>
        <v>100</v>
      </c>
      <c r="M24" s="37">
        <v>0</v>
      </c>
      <c r="N24" s="38">
        <f t="shared" si="5"/>
        <v>0</v>
      </c>
      <c r="O24" s="37">
        <v>0</v>
      </c>
      <c r="P24" s="38">
        <f t="shared" si="6"/>
        <v>0</v>
      </c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35">
      <c r="A25" s="39"/>
      <c r="B25" s="40"/>
      <c r="C25" s="40"/>
      <c r="D25" s="37"/>
      <c r="E25" s="37"/>
      <c r="F25" s="37"/>
      <c r="G25" s="37"/>
      <c r="H25" s="38"/>
      <c r="I25" s="37"/>
      <c r="J25" s="38"/>
      <c r="K25" s="37"/>
      <c r="L25" s="38"/>
      <c r="M25" s="37"/>
      <c r="N25" s="38"/>
      <c r="O25" s="37"/>
      <c r="P25" s="3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35">
      <c r="A26" s="39"/>
      <c r="B26" s="40"/>
      <c r="C26" s="40"/>
      <c r="D26" s="37"/>
      <c r="E26" s="37"/>
      <c r="F26" s="37"/>
      <c r="G26" s="37"/>
      <c r="H26" s="38"/>
      <c r="I26" s="37"/>
      <c r="J26" s="38"/>
      <c r="K26" s="37"/>
      <c r="L26" s="38"/>
      <c r="M26" s="37"/>
      <c r="N26" s="38"/>
      <c r="O26" s="37"/>
      <c r="P26" s="3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35">
      <c r="A27" s="39"/>
      <c r="B27" s="40"/>
      <c r="C27" s="40"/>
      <c r="D27" s="37"/>
      <c r="E27" s="37"/>
      <c r="F27" s="37"/>
      <c r="G27" s="37"/>
      <c r="H27" s="38"/>
      <c r="I27" s="37"/>
      <c r="J27" s="38"/>
      <c r="K27" s="37"/>
      <c r="L27" s="38"/>
      <c r="M27" s="37"/>
      <c r="N27" s="38"/>
      <c r="O27" s="37"/>
      <c r="P27" s="3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thickBot="1" x14ac:dyDescent="0.4">
      <c r="A28" s="43" t="s">
        <v>34</v>
      </c>
      <c r="B28" s="43"/>
      <c r="C28" s="44"/>
      <c r="D28" s="45">
        <f t="shared" ref="D28:E28" si="7">SUM(D11:D27)</f>
        <v>986</v>
      </c>
      <c r="E28" s="46">
        <f t="shared" si="7"/>
        <v>980</v>
      </c>
      <c r="F28" s="46">
        <f>SUM(D28:E28)</f>
        <v>1966</v>
      </c>
      <c r="G28" s="46">
        <f>SUM(G11:G27)</f>
        <v>894</v>
      </c>
      <c r="H28" s="47">
        <f>G28/D28*100</f>
        <v>90.669371196754568</v>
      </c>
      <c r="I28" s="46">
        <f>SUM(I11:I27)</f>
        <v>969</v>
      </c>
      <c r="J28" s="47">
        <f>I28/E28*100</f>
        <v>98.877551020408163</v>
      </c>
      <c r="K28" s="46">
        <f>SUM(G28,I28)</f>
        <v>1863</v>
      </c>
      <c r="L28" s="47">
        <f>K28/F28*100</f>
        <v>94.760935910478125</v>
      </c>
      <c r="M28" s="46">
        <f>SUM(M11:M27)</f>
        <v>15</v>
      </c>
      <c r="N28" s="48">
        <f>M28/I28*100</f>
        <v>1.5479876160990713</v>
      </c>
      <c r="O28" s="46">
        <f>SUM(O11:O27)</f>
        <v>53</v>
      </c>
      <c r="P28" s="48">
        <f>O28/I28*100</f>
        <v>5.4695562435500511</v>
      </c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35">
      <c r="A29" s="11"/>
      <c r="B29" s="11"/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11"/>
      <c r="N29" s="11"/>
      <c r="O29" s="11"/>
      <c r="P29" s="11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35">
      <c r="A30" s="51" t="s">
        <v>35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3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3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3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3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3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3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3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3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3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3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3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3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3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3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3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3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3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3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3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3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3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3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3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3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3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3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3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3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3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3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3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3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3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3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3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3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3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3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3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3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3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3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3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3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3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3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3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3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3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3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3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3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3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3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3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3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3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3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3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3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3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3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3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3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3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3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3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3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3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3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3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3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3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3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3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3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3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3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3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3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3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3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3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3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3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3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3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3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3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3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3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3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3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3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3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3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3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3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3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3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3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3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3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3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3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3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3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3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3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3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3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3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3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3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3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3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3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3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3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3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3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3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3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3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3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3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3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3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3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3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3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3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3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3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3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3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3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3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3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3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3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3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3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3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3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3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3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3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3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3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3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3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3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3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3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3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3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3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3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3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3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3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3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3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3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3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3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3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3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3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3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3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3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3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3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3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3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3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3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3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3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3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3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3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3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3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3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3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3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3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3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3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3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3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3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3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3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3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3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3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3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3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3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3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3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3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3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3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3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3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3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3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3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3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3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3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3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3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3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3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3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3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3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3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3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3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3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3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3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3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3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3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3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3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3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3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3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3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3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3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3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3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3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3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3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3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3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3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3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3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3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3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3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3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3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3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3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3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3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3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3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3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3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3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3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3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3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3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3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3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3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3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3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3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3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3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3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3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3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3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3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3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3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3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3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3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3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3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3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3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3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3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3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3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3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3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3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3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3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3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3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3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3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3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3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3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3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3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3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3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3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3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3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3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3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3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3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3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3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3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3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3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3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3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3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3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3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3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3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3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3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3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3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3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3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3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3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3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3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3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3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3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3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3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3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3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3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3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3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3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3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3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3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3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3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3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3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3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3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3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3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3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3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3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3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3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3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3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3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3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3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3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3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3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3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3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3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3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3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3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3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3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3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3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3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3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3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3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3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3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3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3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3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3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3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3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3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3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3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3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3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3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3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3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3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3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3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3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</sheetData>
  <mergeCells count="11">
    <mergeCell ref="K8:L8"/>
    <mergeCell ref="A3:P3"/>
    <mergeCell ref="A7:A9"/>
    <mergeCell ref="B7:B9"/>
    <mergeCell ref="C7:C9"/>
    <mergeCell ref="D7:F8"/>
    <mergeCell ref="G7:L7"/>
    <mergeCell ref="M7:N8"/>
    <mergeCell ref="O7:P8"/>
    <mergeCell ref="G8:H8"/>
    <mergeCell ref="I8:J8"/>
  </mergeCells>
  <printOptions horizontalCentered="1"/>
  <pageMargins left="0.7" right="0.7" top="0.75" bottom="0.75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2026-05-12T08:23:22Z</dcterms:created>
  <dcterms:modified xsi:type="dcterms:W3CDTF">2026-05-12T08:23:41Z</dcterms:modified>
</cp:coreProperties>
</file>