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291189AF-9572-438D-B22A-CF1950C8E037}" xr6:coauthVersionLast="47" xr6:coauthVersionMax="47" xr10:uidLastSave="{00000000-0000-0000-0000-000000000000}"/>
  <bookViews>
    <workbookView xWindow="-110" yWindow="-110" windowWidth="19420" windowHeight="11020" xr2:uid="{3D452FDA-ED9F-4C4A-AB4C-957B2E8F8E62}"/>
  </bookViews>
  <sheets>
    <sheet name="54" sheetId="1" r:id="rId1"/>
  </sheets>
  <externalReferences>
    <externalReference r:id="rId2"/>
  </externalReferences>
  <definedNames>
    <definedName name="_xlnm.Print_Area" localSheetId="0">'54'!$A$1:$L$28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6" i="1" l="1"/>
  <c r="J26" i="1" s="1"/>
  <c r="G26" i="1"/>
  <c r="K26" i="1" s="1"/>
  <c r="L26" i="1" s="1"/>
  <c r="E26" i="1"/>
  <c r="D26" i="1"/>
  <c r="K25" i="1"/>
  <c r="J25" i="1"/>
  <c r="H25" i="1"/>
  <c r="F25" i="1"/>
  <c r="L25" i="1" s="1"/>
  <c r="K24" i="1"/>
  <c r="L24" i="1" s="1"/>
  <c r="J24" i="1"/>
  <c r="H24" i="1"/>
  <c r="F24" i="1"/>
  <c r="K23" i="1"/>
  <c r="L23" i="1" s="1"/>
  <c r="J23" i="1"/>
  <c r="H23" i="1"/>
  <c r="F23" i="1"/>
  <c r="K22" i="1"/>
  <c r="L22" i="1" s="1"/>
  <c r="J22" i="1"/>
  <c r="H22" i="1"/>
  <c r="F22" i="1"/>
  <c r="K21" i="1"/>
  <c r="L21" i="1" s="1"/>
  <c r="J21" i="1"/>
  <c r="H21" i="1"/>
  <c r="F21" i="1"/>
  <c r="K20" i="1"/>
  <c r="L20" i="1" s="1"/>
  <c r="J20" i="1"/>
  <c r="H20" i="1"/>
  <c r="F20" i="1"/>
  <c r="L19" i="1"/>
  <c r="K19" i="1"/>
  <c r="J19" i="1"/>
  <c r="H19" i="1"/>
  <c r="F19" i="1"/>
  <c r="K18" i="1"/>
  <c r="L18" i="1" s="1"/>
  <c r="J18" i="1"/>
  <c r="H18" i="1"/>
  <c r="F18" i="1"/>
  <c r="K17" i="1"/>
  <c r="J17" i="1"/>
  <c r="H17" i="1"/>
  <c r="F17" i="1"/>
  <c r="L17" i="1" s="1"/>
  <c r="K16" i="1"/>
  <c r="L16" i="1" s="1"/>
  <c r="J16" i="1"/>
  <c r="H16" i="1"/>
  <c r="F16" i="1"/>
  <c r="K15" i="1"/>
  <c r="L15" i="1" s="1"/>
  <c r="J15" i="1"/>
  <c r="H15" i="1"/>
  <c r="F15" i="1"/>
  <c r="K14" i="1"/>
  <c r="L14" i="1" s="1"/>
  <c r="J14" i="1"/>
  <c r="H14" i="1"/>
  <c r="F14" i="1"/>
  <c r="K13" i="1"/>
  <c r="L13" i="1" s="1"/>
  <c r="J13" i="1"/>
  <c r="H13" i="1"/>
  <c r="F13" i="1"/>
  <c r="K12" i="1"/>
  <c r="L12" i="1" s="1"/>
  <c r="J12" i="1"/>
  <c r="H12" i="1"/>
  <c r="F12" i="1"/>
  <c r="F26" i="1" s="1"/>
  <c r="F5" i="1"/>
  <c r="E5" i="1"/>
  <c r="F4" i="1"/>
  <c r="E4" i="1"/>
  <c r="H26" i="1" l="1"/>
</calcChain>
</file>

<file path=xl/sharedStrings.xml><?xml version="1.0" encoding="utf-8"?>
<sst xmlns="http://schemas.openxmlformats.org/spreadsheetml/2006/main" count="47" uniqueCount="33">
  <si>
    <t>TABEL 54</t>
  </si>
  <si>
    <t>CAKUPAN PELAYANAN KESEHATAN USIA LANJUT MENURUT JENIS KELAMIN, KECAMATAN, DAN PUSKESMAS</t>
  </si>
  <si>
    <t>NO</t>
  </si>
  <si>
    <t>KECAMATAN</t>
  </si>
  <si>
    <t>PUSKESMAS</t>
  </si>
  <si>
    <t>USIA LANJUT (60TAHUN+)</t>
  </si>
  <si>
    <t>JUMLAH</t>
  </si>
  <si>
    <t>MENDAPAT SKRINING KESEHATAN SESUAI STANDAR</t>
  </si>
  <si>
    <t>L</t>
  </si>
  <si>
    <t>P</t>
  </si>
  <si>
    <t>L+P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</si>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</sst>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3" fillId="0" borderId="3" xfId="0" applyFont="1" applyBorder="1" applyAlignment="1">
      <alignment vertical="center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1" fillId="0" borderId="8" xfId="0" applyFont="1" applyBorder="1" applyAlignment="1">
      <alignment horizontal="center" vertical="center" wrapText="1"/>
    </xf>
    <xf numFmtId="0" fontId="5" fillId="0" borderId="11" xfId="0" applyFont="1" applyBorder="1"/>
    <xf numFmtId="0" fontId="1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7" fontId="1" fillId="0" borderId="1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CD24-03BA-4E6A-9121-3AA1AB2D8614}">
  <sheetPr>
    <tabColor theme="9" tint="-0.249977111117893"/>
    <pageSetUpPr fitToPage="1"/>
  </sheetPr>
  <dimension ref="A1:Z990"/>
  <sheetViews>
    <sheetView tabSelected="1" view="pageBreakPreview" zoomScale="60" zoomScaleNormal="100" workbookViewId="0">
      <selection activeCell="G9" sqref="G9:L9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12" width="12.1796875" customWidth="1"/>
    <col min="13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 x14ac:dyDescent="0.35">
      <c r="A4" s="6"/>
      <c r="B4" s="6"/>
      <c r="C4" s="6"/>
      <c r="D4" s="6"/>
      <c r="E4" s="7" t="str">
        <f>'[1]1'!$E$5</f>
        <v>KABUPATEN/KOTA</v>
      </c>
      <c r="F4" s="8" t="str">
        <f>'[1]1'!$F$5</f>
        <v>KEPAHIANG</v>
      </c>
      <c r="G4" s="9"/>
      <c r="H4" s="9"/>
      <c r="I4" s="9"/>
      <c r="J4" s="9"/>
      <c r="K4" s="9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 x14ac:dyDescent="0.35">
      <c r="A5" s="6"/>
      <c r="B5" s="6"/>
      <c r="C5" s="6"/>
      <c r="D5" s="6"/>
      <c r="E5" s="7" t="str">
        <f>'[1]1'!$E$6</f>
        <v>TAHUN</v>
      </c>
      <c r="F5" s="8">
        <f>'[1]1'!$F$6</f>
        <v>2024</v>
      </c>
      <c r="G5" s="9"/>
      <c r="H5" s="9"/>
      <c r="I5" s="9"/>
      <c r="J5" s="9"/>
      <c r="K5" s="9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" thickBo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5">
      <c r="A7" s="11" t="s">
        <v>2</v>
      </c>
      <c r="B7" s="11" t="s">
        <v>3</v>
      </c>
      <c r="C7" s="11" t="s">
        <v>4</v>
      </c>
      <c r="D7" s="12" t="s">
        <v>5</v>
      </c>
      <c r="E7" s="5"/>
      <c r="F7" s="5"/>
      <c r="G7" s="5"/>
      <c r="H7" s="5"/>
      <c r="I7" s="5"/>
      <c r="J7" s="5"/>
      <c r="K7" s="5"/>
      <c r="L7" s="13"/>
      <c r="M7" s="1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5" x14ac:dyDescent="0.35">
      <c r="A8" s="15"/>
      <c r="B8" s="15"/>
      <c r="C8" s="15"/>
      <c r="D8" s="16"/>
      <c r="E8" s="17"/>
      <c r="F8" s="17"/>
      <c r="G8" s="17"/>
      <c r="H8" s="17"/>
      <c r="I8" s="17"/>
      <c r="J8" s="17"/>
      <c r="K8" s="17"/>
      <c r="L8" s="18"/>
      <c r="M8" s="1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8.5" customHeight="1" x14ac:dyDescent="0.35">
      <c r="A9" s="15"/>
      <c r="B9" s="15"/>
      <c r="C9" s="15"/>
      <c r="D9" s="19" t="s">
        <v>6</v>
      </c>
      <c r="E9" s="20"/>
      <c r="F9" s="21"/>
      <c r="G9" s="22" t="s">
        <v>7</v>
      </c>
      <c r="H9" s="20"/>
      <c r="I9" s="20"/>
      <c r="J9" s="20"/>
      <c r="K9" s="20"/>
      <c r="L9" s="21"/>
      <c r="M9" s="1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 x14ac:dyDescent="0.35">
      <c r="A10" s="23"/>
      <c r="B10" s="23"/>
      <c r="C10" s="23"/>
      <c r="D10" s="24" t="s">
        <v>8</v>
      </c>
      <c r="E10" s="24" t="s">
        <v>9</v>
      </c>
      <c r="F10" s="24" t="s">
        <v>10</v>
      </c>
      <c r="G10" s="24" t="s">
        <v>8</v>
      </c>
      <c r="H10" s="24" t="s">
        <v>11</v>
      </c>
      <c r="I10" s="24" t="s">
        <v>9</v>
      </c>
      <c r="J10" s="24" t="s">
        <v>11</v>
      </c>
      <c r="K10" s="24" t="s">
        <v>10</v>
      </c>
      <c r="L10" s="24" t="s">
        <v>11</v>
      </c>
      <c r="M10" s="1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5" x14ac:dyDescent="0.35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5.5" x14ac:dyDescent="0.35">
      <c r="A12" s="28">
        <v>1</v>
      </c>
      <c r="B12" s="29" t="s">
        <v>12</v>
      </c>
      <c r="C12" s="29" t="s">
        <v>13</v>
      </c>
      <c r="D12" s="30">
        <v>737</v>
      </c>
      <c r="E12" s="30">
        <v>699</v>
      </c>
      <c r="F12" s="30">
        <f t="shared" ref="F12:F25" si="0">SUM(D12:E12)</f>
        <v>1436</v>
      </c>
      <c r="G12" s="30">
        <v>508</v>
      </c>
      <c r="H12" s="31">
        <f t="shared" ref="H12:H26" si="1">G12/D12*100</f>
        <v>68.928086838534597</v>
      </c>
      <c r="I12" s="30">
        <v>887</v>
      </c>
      <c r="J12" s="31">
        <f t="shared" ref="J12:J26" si="2">I12/E12*100</f>
        <v>126.89556509298998</v>
      </c>
      <c r="K12" s="30">
        <f t="shared" ref="K12:K26" si="3">SUM(G12,I12)</f>
        <v>1395</v>
      </c>
      <c r="L12" s="31">
        <f t="shared" ref="L12:L26" si="4">K12/F12*100</f>
        <v>97.144846796657376</v>
      </c>
      <c r="M12" s="1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5" x14ac:dyDescent="0.35">
      <c r="A13" s="32">
        <v>2</v>
      </c>
      <c r="B13" s="33" t="s">
        <v>14</v>
      </c>
      <c r="C13" s="33" t="s">
        <v>15</v>
      </c>
      <c r="D13" s="30">
        <v>345</v>
      </c>
      <c r="E13" s="30">
        <v>318</v>
      </c>
      <c r="F13" s="30">
        <f t="shared" si="0"/>
        <v>663</v>
      </c>
      <c r="G13" s="30">
        <v>308</v>
      </c>
      <c r="H13" s="31">
        <f t="shared" si="1"/>
        <v>89.275362318840578</v>
      </c>
      <c r="I13" s="30">
        <v>355</v>
      </c>
      <c r="J13" s="31">
        <f t="shared" si="2"/>
        <v>111.63522012578618</v>
      </c>
      <c r="K13" s="30">
        <f t="shared" si="3"/>
        <v>663</v>
      </c>
      <c r="L13" s="31">
        <f t="shared" si="4"/>
        <v>100</v>
      </c>
      <c r="M13" s="1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5" x14ac:dyDescent="0.35">
      <c r="A14" s="32">
        <v>3</v>
      </c>
      <c r="B14" s="33" t="s">
        <v>14</v>
      </c>
      <c r="C14" s="33" t="s">
        <v>16</v>
      </c>
      <c r="D14" s="30">
        <v>287</v>
      </c>
      <c r="E14" s="30">
        <v>319</v>
      </c>
      <c r="F14" s="30">
        <f t="shared" si="0"/>
        <v>606</v>
      </c>
      <c r="G14" s="30">
        <v>192</v>
      </c>
      <c r="H14" s="31">
        <f t="shared" si="1"/>
        <v>66.898954703832757</v>
      </c>
      <c r="I14" s="30">
        <v>223</v>
      </c>
      <c r="J14" s="31">
        <f t="shared" si="2"/>
        <v>69.905956112852664</v>
      </c>
      <c r="K14" s="30">
        <f t="shared" si="3"/>
        <v>415</v>
      </c>
      <c r="L14" s="31">
        <f t="shared" si="4"/>
        <v>68.481848184818489</v>
      </c>
      <c r="M14" s="1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5" x14ac:dyDescent="0.35">
      <c r="A15" s="32">
        <v>4</v>
      </c>
      <c r="B15" s="33" t="s">
        <v>14</v>
      </c>
      <c r="C15" s="33" t="s">
        <v>17</v>
      </c>
      <c r="D15" s="30">
        <v>295</v>
      </c>
      <c r="E15" s="30">
        <v>294</v>
      </c>
      <c r="F15" s="30">
        <f t="shared" si="0"/>
        <v>589</v>
      </c>
      <c r="G15" s="30">
        <v>273</v>
      </c>
      <c r="H15" s="31">
        <f t="shared" si="1"/>
        <v>92.542372881355931</v>
      </c>
      <c r="I15" s="30">
        <v>316</v>
      </c>
      <c r="J15" s="31">
        <f t="shared" si="2"/>
        <v>107.48299319727892</v>
      </c>
      <c r="K15" s="30">
        <f t="shared" si="3"/>
        <v>589</v>
      </c>
      <c r="L15" s="31">
        <f t="shared" si="4"/>
        <v>100</v>
      </c>
      <c r="M15" s="1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 x14ac:dyDescent="0.35">
      <c r="A16" s="32">
        <v>5</v>
      </c>
      <c r="B16" s="33" t="s">
        <v>18</v>
      </c>
      <c r="C16" s="33" t="s">
        <v>19</v>
      </c>
      <c r="D16" s="30">
        <v>347</v>
      </c>
      <c r="E16" s="30">
        <v>327</v>
      </c>
      <c r="F16" s="30">
        <f t="shared" si="0"/>
        <v>674</v>
      </c>
      <c r="G16" s="30">
        <v>337</v>
      </c>
      <c r="H16" s="31">
        <f t="shared" si="1"/>
        <v>97.11815561959655</v>
      </c>
      <c r="I16" s="30">
        <v>316</v>
      </c>
      <c r="J16" s="31">
        <f t="shared" si="2"/>
        <v>96.63608562691131</v>
      </c>
      <c r="K16" s="30">
        <f t="shared" si="3"/>
        <v>653</v>
      </c>
      <c r="L16" s="31">
        <f t="shared" si="4"/>
        <v>96.884272997032639</v>
      </c>
      <c r="M16" s="1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 x14ac:dyDescent="0.35">
      <c r="A17" s="32">
        <v>6</v>
      </c>
      <c r="B17" s="33" t="s">
        <v>18</v>
      </c>
      <c r="C17" s="33" t="s">
        <v>18</v>
      </c>
      <c r="D17" s="30">
        <v>374</v>
      </c>
      <c r="E17" s="30">
        <v>351</v>
      </c>
      <c r="F17" s="30">
        <f t="shared" si="0"/>
        <v>725</v>
      </c>
      <c r="G17" s="30">
        <v>374</v>
      </c>
      <c r="H17" s="31">
        <f t="shared" si="1"/>
        <v>100</v>
      </c>
      <c r="I17" s="30">
        <v>351</v>
      </c>
      <c r="J17" s="31">
        <f t="shared" si="2"/>
        <v>100</v>
      </c>
      <c r="K17" s="30">
        <f t="shared" si="3"/>
        <v>725</v>
      </c>
      <c r="L17" s="31">
        <f t="shared" si="4"/>
        <v>100</v>
      </c>
      <c r="M17" s="1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5" x14ac:dyDescent="0.35">
      <c r="A18" s="32">
        <v>7</v>
      </c>
      <c r="B18" s="33" t="s">
        <v>20</v>
      </c>
      <c r="C18" s="33" t="s">
        <v>21</v>
      </c>
      <c r="D18" s="30">
        <v>436</v>
      </c>
      <c r="E18" s="30">
        <v>409</v>
      </c>
      <c r="F18" s="30">
        <f t="shared" si="0"/>
        <v>845</v>
      </c>
      <c r="G18" s="30">
        <v>408</v>
      </c>
      <c r="H18" s="31">
        <f t="shared" si="1"/>
        <v>93.577981651376149</v>
      </c>
      <c r="I18" s="30">
        <v>397</v>
      </c>
      <c r="J18" s="31">
        <f t="shared" si="2"/>
        <v>97.066014669926645</v>
      </c>
      <c r="K18" s="30">
        <f t="shared" si="3"/>
        <v>805</v>
      </c>
      <c r="L18" s="31">
        <f t="shared" si="4"/>
        <v>95.26627218934911</v>
      </c>
      <c r="M18" s="1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5" x14ac:dyDescent="0.35">
      <c r="A19" s="32">
        <v>8</v>
      </c>
      <c r="B19" s="33" t="s">
        <v>22</v>
      </c>
      <c r="C19" s="33" t="s">
        <v>23</v>
      </c>
      <c r="D19" s="30">
        <v>1305</v>
      </c>
      <c r="E19" s="30">
        <v>1302</v>
      </c>
      <c r="F19" s="30">
        <f t="shared" si="0"/>
        <v>2607</v>
      </c>
      <c r="G19" s="30">
        <v>1231</v>
      </c>
      <c r="H19" s="31">
        <f t="shared" si="1"/>
        <v>94.329501915708818</v>
      </c>
      <c r="I19" s="30">
        <v>1326</v>
      </c>
      <c r="J19" s="31">
        <f t="shared" si="2"/>
        <v>101.84331797235022</v>
      </c>
      <c r="K19" s="30">
        <f t="shared" si="3"/>
        <v>2557</v>
      </c>
      <c r="L19" s="31">
        <f t="shared" si="4"/>
        <v>98.082086689681631</v>
      </c>
      <c r="M19" s="1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5" x14ac:dyDescent="0.35">
      <c r="A20" s="32">
        <v>9</v>
      </c>
      <c r="B20" s="33" t="s">
        <v>22</v>
      </c>
      <c r="C20" s="33" t="s">
        <v>24</v>
      </c>
      <c r="D20" s="30">
        <v>911</v>
      </c>
      <c r="E20" s="30">
        <v>852</v>
      </c>
      <c r="F20" s="30">
        <f t="shared" si="0"/>
        <v>1763</v>
      </c>
      <c r="G20" s="34">
        <v>715</v>
      </c>
      <c r="H20" s="31">
        <f t="shared" si="1"/>
        <v>78.485181119648743</v>
      </c>
      <c r="I20" s="34">
        <v>679</v>
      </c>
      <c r="J20" s="31">
        <f t="shared" si="2"/>
        <v>79.694835680751169</v>
      </c>
      <c r="K20" s="30">
        <f t="shared" si="3"/>
        <v>1394</v>
      </c>
      <c r="L20" s="31">
        <f t="shared" si="4"/>
        <v>79.069767441860463</v>
      </c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32">
        <v>10</v>
      </c>
      <c r="B21" s="33" t="s">
        <v>25</v>
      </c>
      <c r="C21" s="33" t="s">
        <v>25</v>
      </c>
      <c r="D21" s="30">
        <v>594</v>
      </c>
      <c r="E21" s="30">
        <v>553</v>
      </c>
      <c r="F21" s="30">
        <f t="shared" si="0"/>
        <v>1147</v>
      </c>
      <c r="G21" s="30">
        <v>574</v>
      </c>
      <c r="H21" s="31">
        <f t="shared" si="1"/>
        <v>96.632996632996637</v>
      </c>
      <c r="I21" s="30">
        <v>552</v>
      </c>
      <c r="J21" s="31">
        <f t="shared" si="2"/>
        <v>99.819168173598555</v>
      </c>
      <c r="K21" s="30">
        <f t="shared" si="3"/>
        <v>1126</v>
      </c>
      <c r="L21" s="31">
        <f t="shared" si="4"/>
        <v>98.1691368788143</v>
      </c>
      <c r="M21" s="1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32">
        <v>11</v>
      </c>
      <c r="B22" s="33" t="s">
        <v>25</v>
      </c>
      <c r="C22" s="33" t="s">
        <v>26</v>
      </c>
      <c r="D22" s="30">
        <v>452</v>
      </c>
      <c r="E22" s="30">
        <v>433</v>
      </c>
      <c r="F22" s="30">
        <f t="shared" si="0"/>
        <v>885</v>
      </c>
      <c r="G22" s="30">
        <v>431</v>
      </c>
      <c r="H22" s="31">
        <f t="shared" si="1"/>
        <v>95.353982300884951</v>
      </c>
      <c r="I22" s="30">
        <v>434</v>
      </c>
      <c r="J22" s="31">
        <f t="shared" si="2"/>
        <v>100.2309468822171</v>
      </c>
      <c r="K22" s="30">
        <f t="shared" si="3"/>
        <v>865</v>
      </c>
      <c r="L22" s="31">
        <f t="shared" si="4"/>
        <v>97.740112994350284</v>
      </c>
      <c r="M22" s="1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32">
        <v>12</v>
      </c>
      <c r="B23" s="33" t="s">
        <v>27</v>
      </c>
      <c r="C23" s="33" t="s">
        <v>27</v>
      </c>
      <c r="D23" s="30">
        <v>729</v>
      </c>
      <c r="E23" s="30">
        <v>679</v>
      </c>
      <c r="F23" s="30">
        <f t="shared" si="0"/>
        <v>1408</v>
      </c>
      <c r="G23" s="30">
        <v>519</v>
      </c>
      <c r="H23" s="31">
        <f t="shared" si="1"/>
        <v>71.193415637860085</v>
      </c>
      <c r="I23" s="30">
        <v>478</v>
      </c>
      <c r="J23" s="31">
        <f t="shared" si="2"/>
        <v>70.397643593519888</v>
      </c>
      <c r="K23" s="30">
        <f t="shared" si="3"/>
        <v>997</v>
      </c>
      <c r="L23" s="31">
        <f t="shared" si="4"/>
        <v>70.809659090909093</v>
      </c>
      <c r="M23" s="1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32">
        <v>13</v>
      </c>
      <c r="B24" s="33" t="s">
        <v>27</v>
      </c>
      <c r="C24" s="33" t="s">
        <v>28</v>
      </c>
      <c r="D24" s="30">
        <v>510</v>
      </c>
      <c r="E24" s="30">
        <v>477</v>
      </c>
      <c r="F24" s="30">
        <f t="shared" si="0"/>
        <v>987</v>
      </c>
      <c r="G24" s="30">
        <v>467</v>
      </c>
      <c r="H24" s="31">
        <f t="shared" si="1"/>
        <v>91.568627450980387</v>
      </c>
      <c r="I24" s="30">
        <v>520</v>
      </c>
      <c r="J24" s="31">
        <f t="shared" si="2"/>
        <v>109.01467505241089</v>
      </c>
      <c r="K24" s="30">
        <f t="shared" si="3"/>
        <v>987</v>
      </c>
      <c r="L24" s="31">
        <f t="shared" si="4"/>
        <v>100</v>
      </c>
      <c r="M24" s="1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32">
        <v>14</v>
      </c>
      <c r="B25" s="33" t="s">
        <v>29</v>
      </c>
      <c r="C25" s="33" t="s">
        <v>30</v>
      </c>
      <c r="D25" s="30">
        <v>620</v>
      </c>
      <c r="E25" s="30">
        <v>579</v>
      </c>
      <c r="F25" s="30">
        <f t="shared" si="0"/>
        <v>1199</v>
      </c>
      <c r="G25" s="30">
        <v>548</v>
      </c>
      <c r="H25" s="31">
        <f t="shared" si="1"/>
        <v>88.387096774193552</v>
      </c>
      <c r="I25" s="30">
        <v>648</v>
      </c>
      <c r="J25" s="31">
        <f t="shared" si="2"/>
        <v>111.91709844559585</v>
      </c>
      <c r="K25" s="30">
        <f t="shared" si="3"/>
        <v>1196</v>
      </c>
      <c r="L25" s="31">
        <f t="shared" si="4"/>
        <v>99.749791492910759</v>
      </c>
      <c r="M25" s="1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thickBot="1" x14ac:dyDescent="0.4">
      <c r="A26" s="35" t="s">
        <v>31</v>
      </c>
      <c r="B26" s="36"/>
      <c r="C26" s="37"/>
      <c r="D26" s="38">
        <f t="shared" ref="D26:G26" si="5">SUM(D12:D25)</f>
        <v>7942</v>
      </c>
      <c r="E26" s="38">
        <f t="shared" si="5"/>
        <v>7592</v>
      </c>
      <c r="F26" s="38">
        <f t="shared" si="5"/>
        <v>15534</v>
      </c>
      <c r="G26" s="38">
        <f t="shared" si="5"/>
        <v>6885</v>
      </c>
      <c r="H26" s="39">
        <f t="shared" si="1"/>
        <v>86.691009821203721</v>
      </c>
      <c r="I26" s="38">
        <f>SUM(I12:I25)</f>
        <v>7482</v>
      </c>
      <c r="J26" s="39">
        <f t="shared" si="2"/>
        <v>98.551106427818752</v>
      </c>
      <c r="K26" s="38">
        <f t="shared" si="3"/>
        <v>14367</v>
      </c>
      <c r="L26" s="39">
        <f t="shared" si="4"/>
        <v>92.487446890691388</v>
      </c>
      <c r="M26" s="1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41" t="s">
        <v>32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mergeCells count="7">
    <mergeCell ref="A3:L3"/>
    <mergeCell ref="A7:A10"/>
    <mergeCell ref="B7:B10"/>
    <mergeCell ref="C7:C10"/>
    <mergeCell ref="D7:L8"/>
    <mergeCell ref="D9:F9"/>
    <mergeCell ref="G9:L9"/>
  </mergeCells>
  <printOptions horizontalCentered="1"/>
  <pageMargins left="0.89" right="0.9" top="1.1499999999999999" bottom="0.9" header="0.17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54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2026-05-12T08:23:59Z</dcterms:created>
  <dcterms:modified xsi:type="dcterms:W3CDTF">2026-05-12T08:24:14Z</dcterms:modified>
</cp:coreProperties>
</file>