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BD326D98-912F-4D9A-B67A-B90DAF3C78EC}" xr6:coauthVersionLast="47" xr6:coauthVersionMax="47" xr10:uidLastSave="{00000000-0000-0000-0000-000000000000}"/>
  <bookViews>
    <workbookView xWindow="-110" yWindow="-110" windowWidth="19420" windowHeight="11020" xr2:uid="{BBD58FE4-44F0-409F-951A-3F8700093400}"/>
  </bookViews>
  <sheets>
    <sheet name="3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27" i="1" l="1"/>
  <c r="S27" i="1"/>
  <c r="O27" i="1"/>
  <c r="M27" i="1"/>
  <c r="I27" i="1"/>
  <c r="G27" i="1"/>
  <c r="W24" i="1"/>
  <c r="V24" i="1"/>
  <c r="Q24" i="1"/>
  <c r="P24" i="1"/>
  <c r="N24" i="1"/>
  <c r="K24" i="1"/>
  <c r="J24" i="1"/>
  <c r="E24" i="1"/>
  <c r="D24" i="1"/>
  <c r="T24" i="1" s="1"/>
  <c r="W23" i="1"/>
  <c r="X23" i="1" s="1"/>
  <c r="V23" i="1"/>
  <c r="T23" i="1"/>
  <c r="Q23" i="1"/>
  <c r="P23" i="1"/>
  <c r="N23" i="1"/>
  <c r="K23" i="1"/>
  <c r="L23" i="1" s="1"/>
  <c r="J23" i="1"/>
  <c r="H23" i="1"/>
  <c r="E23" i="1"/>
  <c r="D23" i="1"/>
  <c r="F23" i="1" s="1"/>
  <c r="W22" i="1"/>
  <c r="X22" i="1" s="1"/>
  <c r="V22" i="1"/>
  <c r="T22" i="1"/>
  <c r="Q22" i="1"/>
  <c r="P22" i="1"/>
  <c r="N22" i="1"/>
  <c r="K22" i="1"/>
  <c r="L22" i="1" s="1"/>
  <c r="J22" i="1"/>
  <c r="H22" i="1"/>
  <c r="F22" i="1"/>
  <c r="R22" i="1" s="1"/>
  <c r="E22" i="1"/>
  <c r="D22" i="1"/>
  <c r="W21" i="1"/>
  <c r="T21" i="1"/>
  <c r="Q21" i="1"/>
  <c r="N21" i="1"/>
  <c r="K21" i="1"/>
  <c r="H21" i="1"/>
  <c r="E21" i="1"/>
  <c r="P21" i="1" s="1"/>
  <c r="D21" i="1"/>
  <c r="W20" i="1"/>
  <c r="Q20" i="1"/>
  <c r="P20" i="1"/>
  <c r="K20" i="1"/>
  <c r="E20" i="1"/>
  <c r="V20" i="1" s="1"/>
  <c r="D20" i="1"/>
  <c r="N20" i="1" s="1"/>
  <c r="W19" i="1"/>
  <c r="Q19" i="1"/>
  <c r="P19" i="1"/>
  <c r="N19" i="1"/>
  <c r="K19" i="1"/>
  <c r="E19" i="1"/>
  <c r="V19" i="1" s="1"/>
  <c r="D19" i="1"/>
  <c r="T19" i="1" s="1"/>
  <c r="W18" i="1"/>
  <c r="Q18" i="1"/>
  <c r="P18" i="1"/>
  <c r="N18" i="1"/>
  <c r="K18" i="1"/>
  <c r="E18" i="1"/>
  <c r="V18" i="1" s="1"/>
  <c r="D18" i="1"/>
  <c r="T18" i="1" s="1"/>
  <c r="W17" i="1"/>
  <c r="Q17" i="1"/>
  <c r="P17" i="1"/>
  <c r="N17" i="1"/>
  <c r="K17" i="1"/>
  <c r="E17" i="1"/>
  <c r="V17" i="1" s="1"/>
  <c r="D17" i="1"/>
  <c r="T17" i="1" s="1"/>
  <c r="W16" i="1"/>
  <c r="V16" i="1"/>
  <c r="Q16" i="1"/>
  <c r="P16" i="1"/>
  <c r="N16" i="1"/>
  <c r="K16" i="1"/>
  <c r="J16" i="1"/>
  <c r="E16" i="1"/>
  <c r="D16" i="1"/>
  <c r="T16" i="1" s="1"/>
  <c r="W15" i="1"/>
  <c r="V15" i="1"/>
  <c r="T15" i="1"/>
  <c r="Q15" i="1"/>
  <c r="R15" i="1" s="1"/>
  <c r="P15" i="1"/>
  <c r="N15" i="1"/>
  <c r="K15" i="1"/>
  <c r="K27" i="1" s="1"/>
  <c r="J15" i="1"/>
  <c r="H15" i="1"/>
  <c r="E15" i="1"/>
  <c r="D15" i="1"/>
  <c r="F15" i="1" s="1"/>
  <c r="W14" i="1"/>
  <c r="X14" i="1" s="1"/>
  <c r="V14" i="1"/>
  <c r="T14" i="1"/>
  <c r="Q14" i="1"/>
  <c r="N14" i="1"/>
  <c r="K14" i="1"/>
  <c r="L14" i="1" s="1"/>
  <c r="J14" i="1"/>
  <c r="H14" i="1"/>
  <c r="F14" i="1"/>
  <c r="R14" i="1" s="1"/>
  <c r="E14" i="1"/>
  <c r="P14" i="1" s="1"/>
  <c r="D14" i="1"/>
  <c r="W13" i="1"/>
  <c r="T13" i="1"/>
  <c r="Q13" i="1"/>
  <c r="K13" i="1"/>
  <c r="H13" i="1"/>
  <c r="E13" i="1"/>
  <c r="P13" i="1" s="1"/>
  <c r="D13" i="1"/>
  <c r="N13" i="1" s="1"/>
  <c r="W12" i="1"/>
  <c r="Q12" i="1"/>
  <c r="P12" i="1"/>
  <c r="K12" i="1"/>
  <c r="E12" i="1"/>
  <c r="V12" i="1" s="1"/>
  <c r="D12" i="1"/>
  <c r="N12" i="1" s="1"/>
  <c r="W11" i="1"/>
  <c r="Q11" i="1"/>
  <c r="P11" i="1"/>
  <c r="N11" i="1"/>
  <c r="K11" i="1"/>
  <c r="E11" i="1"/>
  <c r="V11" i="1" s="1"/>
  <c r="D11" i="1"/>
  <c r="H11" i="1" s="1"/>
  <c r="K5" i="1"/>
  <c r="J5" i="1"/>
  <c r="K4" i="1"/>
  <c r="J4" i="1"/>
  <c r="R17" i="1" l="1"/>
  <c r="L24" i="1"/>
  <c r="N27" i="1"/>
  <c r="L12" i="1"/>
  <c r="R13" i="1"/>
  <c r="X15" i="1"/>
  <c r="R23" i="1"/>
  <c r="P27" i="1"/>
  <c r="X24" i="1"/>
  <c r="R19" i="1"/>
  <c r="H27" i="1"/>
  <c r="R12" i="1"/>
  <c r="X13" i="1"/>
  <c r="R24" i="1"/>
  <c r="V27" i="1"/>
  <c r="F12" i="1"/>
  <c r="X12" i="1" s="1"/>
  <c r="F20" i="1"/>
  <c r="R20" i="1" s="1"/>
  <c r="F11" i="1"/>
  <c r="F27" i="1" s="1"/>
  <c r="L27" i="1" s="1"/>
  <c r="J13" i="1"/>
  <c r="L15" i="1"/>
  <c r="D27" i="1"/>
  <c r="T27" i="1" s="1"/>
  <c r="T11" i="1"/>
  <c r="Q27" i="1"/>
  <c r="F13" i="1"/>
  <c r="L13" i="1" s="1"/>
  <c r="F21" i="1"/>
  <c r="L21" i="1" s="1"/>
  <c r="H12" i="1"/>
  <c r="V13" i="1"/>
  <c r="F19" i="1"/>
  <c r="X19" i="1" s="1"/>
  <c r="T20" i="1"/>
  <c r="V21" i="1"/>
  <c r="J12" i="1"/>
  <c r="F18" i="1"/>
  <c r="H19" i="1"/>
  <c r="J20" i="1"/>
  <c r="E27" i="1"/>
  <c r="J27" i="1" s="1"/>
  <c r="J11" i="1"/>
  <c r="F17" i="1"/>
  <c r="L17" i="1" s="1"/>
  <c r="H18" i="1"/>
  <c r="J19" i="1"/>
  <c r="F16" i="1"/>
  <c r="L16" i="1" s="1"/>
  <c r="H17" i="1"/>
  <c r="J18" i="1"/>
  <c r="F24" i="1"/>
  <c r="W27" i="1"/>
  <c r="T12" i="1"/>
  <c r="H20" i="1"/>
  <c r="J21" i="1"/>
  <c r="H16" i="1"/>
  <c r="J17" i="1"/>
  <c r="H24" i="1"/>
  <c r="X20" i="1" l="1"/>
  <c r="R27" i="1"/>
  <c r="X21" i="1"/>
  <c r="R21" i="1"/>
  <c r="R11" i="1"/>
  <c r="R16" i="1"/>
  <c r="X11" i="1"/>
  <c r="L20" i="1"/>
  <c r="X16" i="1"/>
  <c r="X27" i="1"/>
  <c r="L19" i="1"/>
  <c r="X17" i="1"/>
  <c r="X18" i="1"/>
  <c r="L18" i="1"/>
  <c r="L11" i="1"/>
  <c r="R18" i="1"/>
</calcChain>
</file>

<file path=xl/sharedStrings.xml><?xml version="1.0" encoding="utf-8"?>
<sst xmlns="http://schemas.openxmlformats.org/spreadsheetml/2006/main" count="70" uniqueCount="37">
  <si>
    <t>TABEL 38</t>
  </si>
  <si>
    <t xml:space="preserve"> </t>
  </si>
  <si>
    <t>CAKUPAN KUNJUNGAN NEONATAL MENURUT JENIS KELAMIN, KECAMATAN, DAN PUSKESMAS</t>
  </si>
  <si>
    <t>NO</t>
  </si>
  <si>
    <t>KECAMATAN</t>
  </si>
  <si>
    <t>PUSKESMAS</t>
  </si>
  <si>
    <t>JUMLAH LAHIR HIDUP</t>
  </si>
  <si>
    <t>KUNJUNGAN NEONATAL 1 KALI (KN1)</t>
  </si>
  <si>
    <t>KUNJUNGAN NEONATAL 3 KALI (KN LENGKAP)</t>
  </si>
  <si>
    <t>BAYI BARU LAHIR YANG DILAKUKAN SCREENING HIPOTIROID KONGENITAL</t>
  </si>
  <si>
    <t>L</t>
  </si>
  <si>
    <t>P</t>
  </si>
  <si>
    <t>L + P</t>
  </si>
  <si>
    <t>L  + P</t>
  </si>
  <si>
    <t>JUMLAH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</si>
  <si>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</si>
  <si>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</si>
  <si>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</si>
  <si>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</si>
  <si>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</si>
  <si>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</si>
  <si>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</si>
  <si>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</si>
  <si>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</si>
  <si>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</si>
  <si>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</si>
  <si>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</si>
  <si>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</si>
  <si>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</si>
  <si>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</si>
  <si>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</si>
  <si>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</si>
  <si>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</si>
  <si>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</si>
  <si>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</si>
  <si>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</si>
  <si>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 xml:space="preserve">Sumber: ………. (sebutkan)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</si>
</sst>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1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sz val="11"/>
      <color theme="1"/>
      <name val="Book Antiqua"/>
      <family val="1"/>
    </font>
    <font>
      <b/>
      <sz val="13"/>
      <color theme="1"/>
      <name val="Book Antiqua"/>
      <family val="1"/>
    </font>
    <font>
      <sz val="11"/>
      <name val="Book Antiqua"/>
      <family val="1"/>
    </font>
    <font>
      <b/>
      <sz val="11"/>
      <color theme="1"/>
      <name val="Book Antiqua"/>
      <family val="1"/>
    </font>
    <font>
      <b/>
      <i/>
      <sz val="9"/>
      <color theme="1"/>
      <name val="Book Antiqua"/>
      <family val="1"/>
    </font>
    <font>
      <sz val="9"/>
      <color theme="1"/>
      <name val="Arial"/>
      <family val="2"/>
    </font>
    <font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1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6" fillId="0" borderId="2" xfId="0" applyFont="1" applyBorder="1"/>
    <xf numFmtId="0" fontId="6" fillId="0" borderId="5" xfId="0" applyFont="1" applyBorder="1"/>
    <xf numFmtId="0" fontId="1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37" fontId="1" fillId="0" borderId="19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7" fontId="3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D12">
            <v>96</v>
          </cell>
          <cell r="G12">
            <v>81</v>
          </cell>
        </row>
        <row r="13">
          <cell r="D13">
            <v>30</v>
          </cell>
          <cell r="G13">
            <v>22</v>
          </cell>
        </row>
        <row r="14">
          <cell r="D14">
            <v>35</v>
          </cell>
          <cell r="G14">
            <v>29</v>
          </cell>
        </row>
        <row r="15">
          <cell r="D15">
            <v>41</v>
          </cell>
          <cell r="G15">
            <v>37</v>
          </cell>
        </row>
        <row r="16">
          <cell r="D16">
            <v>38</v>
          </cell>
          <cell r="G16">
            <v>34</v>
          </cell>
        </row>
        <row r="17">
          <cell r="D17">
            <v>53</v>
          </cell>
          <cell r="G17">
            <v>46</v>
          </cell>
        </row>
        <row r="18">
          <cell r="D18">
            <v>59</v>
          </cell>
          <cell r="G18">
            <v>63</v>
          </cell>
        </row>
        <row r="19">
          <cell r="D19">
            <v>239</v>
          </cell>
          <cell r="G19">
            <v>202</v>
          </cell>
        </row>
        <row r="20">
          <cell r="D20">
            <v>137</v>
          </cell>
          <cell r="G20">
            <v>127</v>
          </cell>
        </row>
        <row r="21">
          <cell r="D21">
            <v>68</v>
          </cell>
          <cell r="G21">
            <v>59</v>
          </cell>
        </row>
        <row r="22">
          <cell r="D22">
            <v>59</v>
          </cell>
          <cell r="G22">
            <v>59</v>
          </cell>
        </row>
        <row r="23">
          <cell r="D23">
            <v>115</v>
          </cell>
          <cell r="G23">
            <v>133</v>
          </cell>
        </row>
        <row r="24">
          <cell r="D24">
            <v>59</v>
          </cell>
          <cell r="G24">
            <v>48</v>
          </cell>
        </row>
        <row r="25">
          <cell r="D25">
            <v>55</v>
          </cell>
          <cell r="G25">
            <v>47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CF5E-533F-49A9-80EA-C34868B75F30}">
  <sheetPr>
    <tabColor theme="9" tint="-0.249977111117893"/>
    <pageSetUpPr fitToPage="1"/>
  </sheetPr>
  <dimension ref="A1:Z993"/>
  <sheetViews>
    <sheetView tabSelected="1" view="pageBreakPreview" zoomScale="60" zoomScaleNormal="54" workbookViewId="0">
      <selection activeCell="G14" sqref="G14"/>
    </sheetView>
  </sheetViews>
  <sheetFormatPr defaultColWidth="14.453125" defaultRowHeight="15" customHeight="1" x14ac:dyDescent="0.35"/>
  <cols>
    <col min="1" max="1" width="5.7265625" customWidth="1"/>
    <col min="2" max="3" width="21.7265625" customWidth="1"/>
    <col min="4" max="6" width="10.26953125" customWidth="1"/>
    <col min="7" max="7" width="11.26953125" customWidth="1"/>
    <col min="8" max="8" width="9.26953125" customWidth="1"/>
    <col min="9" max="9" width="10.1796875" customWidth="1"/>
    <col min="10" max="10" width="9.26953125" customWidth="1"/>
    <col min="11" max="11" width="10.1796875" customWidth="1"/>
    <col min="12" max="12" width="9.26953125" customWidth="1"/>
    <col min="13" max="13" width="10.26953125" customWidth="1"/>
    <col min="14" max="14" width="9.26953125" customWidth="1"/>
    <col min="15" max="15" width="10.26953125" customWidth="1"/>
    <col min="16" max="16" width="9.26953125" customWidth="1"/>
    <col min="17" max="17" width="10.26953125" customWidth="1"/>
    <col min="18" max="23" width="9.26953125" customWidth="1"/>
    <col min="24" max="24" width="13.7265625" customWidth="1"/>
    <col min="25" max="26" width="9.1796875" customWidth="1"/>
  </cols>
  <sheetData>
    <row r="1" spans="1:26" ht="15.5" x14ac:dyDescent="0.35">
      <c r="A1" s="1" t="s">
        <v>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14.25" customHeight="1" x14ac:dyDescent="0.3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3"/>
      <c r="Z3" s="3"/>
    </row>
    <row r="4" spans="1:26" ht="17" x14ac:dyDescent="0.35">
      <c r="A4" s="6"/>
      <c r="B4" s="6"/>
      <c r="C4" s="6"/>
      <c r="D4" s="6"/>
      <c r="E4" s="6"/>
      <c r="F4" s="6"/>
      <c r="G4" s="6"/>
      <c r="H4" s="2"/>
      <c r="I4" s="2"/>
      <c r="J4" s="7" t="str">
        <f>'[1]1'!$E$5</f>
        <v>KABUPATEN/KOTA</v>
      </c>
      <c r="K4" s="8" t="str">
        <f>'[1]1'!$F$5</f>
        <v>KEPAHIANG</v>
      </c>
      <c r="L4" s="7"/>
      <c r="M4" s="6"/>
      <c r="N4" s="6"/>
      <c r="O4" s="6"/>
      <c r="P4" s="6"/>
      <c r="Q4" s="6"/>
      <c r="R4" s="6"/>
      <c r="S4" s="9"/>
      <c r="T4" s="9"/>
      <c r="U4" s="9"/>
      <c r="V4" s="9"/>
      <c r="W4" s="9"/>
      <c r="X4" s="9"/>
      <c r="Y4" s="3"/>
      <c r="Z4" s="3"/>
    </row>
    <row r="5" spans="1:26" ht="17" x14ac:dyDescent="0.35">
      <c r="A5" s="6"/>
      <c r="B5" s="6"/>
      <c r="C5" s="6"/>
      <c r="D5" s="6"/>
      <c r="E5" s="6"/>
      <c r="F5" s="6"/>
      <c r="G5" s="6"/>
      <c r="H5" s="2"/>
      <c r="I5" s="2"/>
      <c r="J5" s="7" t="str">
        <f>'[1]1'!$E$6</f>
        <v>TAHUN</v>
      </c>
      <c r="K5" s="8">
        <f>'[1]1'!$F$6</f>
        <v>2024</v>
      </c>
      <c r="L5" s="7"/>
      <c r="M5" s="6"/>
      <c r="N5" s="6"/>
      <c r="O5" s="6"/>
      <c r="P5" s="6"/>
      <c r="Q5" s="6"/>
      <c r="R5" s="6"/>
      <c r="S5" s="9"/>
      <c r="T5" s="9"/>
      <c r="U5" s="9"/>
      <c r="V5" s="9"/>
      <c r="W5" s="9"/>
      <c r="X5" s="9"/>
      <c r="Y5" s="3"/>
      <c r="Z5" s="3"/>
    </row>
    <row r="6" spans="1:26" ht="16" thickBo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/>
      <c r="T6" s="2"/>
      <c r="U6" s="2"/>
      <c r="V6" s="2"/>
      <c r="W6" s="2"/>
      <c r="X6" s="2"/>
      <c r="Y6" s="3"/>
      <c r="Z6" s="3"/>
    </row>
    <row r="7" spans="1:26" ht="42.75" customHeight="1" x14ac:dyDescent="0.35">
      <c r="A7" s="11" t="s">
        <v>3</v>
      </c>
      <c r="B7" s="11" t="s">
        <v>4</v>
      </c>
      <c r="C7" s="11" t="s">
        <v>5</v>
      </c>
      <c r="D7" s="12" t="s">
        <v>6</v>
      </c>
      <c r="E7" s="5"/>
      <c r="F7" s="13"/>
      <c r="G7" s="14" t="s">
        <v>7</v>
      </c>
      <c r="H7" s="15"/>
      <c r="I7" s="15"/>
      <c r="J7" s="15"/>
      <c r="K7" s="15"/>
      <c r="L7" s="16"/>
      <c r="M7" s="14" t="s">
        <v>8</v>
      </c>
      <c r="N7" s="15"/>
      <c r="O7" s="15"/>
      <c r="P7" s="15"/>
      <c r="Q7" s="15"/>
      <c r="R7" s="16"/>
      <c r="S7" s="17" t="s">
        <v>9</v>
      </c>
      <c r="T7" s="18"/>
      <c r="U7" s="18"/>
      <c r="V7" s="18"/>
      <c r="W7" s="18"/>
      <c r="X7" s="19"/>
      <c r="Y7" s="3"/>
      <c r="Z7" s="3"/>
    </row>
    <row r="8" spans="1:26" ht="15.5" x14ac:dyDescent="0.35">
      <c r="A8" s="20"/>
      <c r="B8" s="20"/>
      <c r="C8" s="20"/>
      <c r="D8" s="21"/>
      <c r="E8" s="15"/>
      <c r="F8" s="16"/>
      <c r="G8" s="22" t="s">
        <v>10</v>
      </c>
      <c r="H8" s="23"/>
      <c r="I8" s="22" t="s">
        <v>11</v>
      </c>
      <c r="J8" s="23"/>
      <c r="K8" s="22" t="s">
        <v>12</v>
      </c>
      <c r="L8" s="23"/>
      <c r="M8" s="22" t="s">
        <v>10</v>
      </c>
      <c r="N8" s="23"/>
      <c r="O8" s="22" t="s">
        <v>11</v>
      </c>
      <c r="P8" s="23"/>
      <c r="Q8" s="22" t="s">
        <v>12</v>
      </c>
      <c r="R8" s="23"/>
      <c r="S8" s="22" t="s">
        <v>10</v>
      </c>
      <c r="T8" s="23"/>
      <c r="U8" s="22" t="s">
        <v>11</v>
      </c>
      <c r="V8" s="23"/>
      <c r="W8" s="22" t="s">
        <v>12</v>
      </c>
      <c r="X8" s="23"/>
      <c r="Y8" s="3"/>
      <c r="Z8" s="3"/>
    </row>
    <row r="9" spans="1:26" ht="31" x14ac:dyDescent="0.35">
      <c r="A9" s="24"/>
      <c r="B9" s="24"/>
      <c r="C9" s="24"/>
      <c r="D9" s="25" t="s">
        <v>10</v>
      </c>
      <c r="E9" s="25" t="s">
        <v>11</v>
      </c>
      <c r="F9" s="25" t="s">
        <v>13</v>
      </c>
      <c r="G9" s="25" t="s">
        <v>14</v>
      </c>
      <c r="H9" s="25" t="s">
        <v>15</v>
      </c>
      <c r="I9" s="25" t="s">
        <v>14</v>
      </c>
      <c r="J9" s="25" t="s">
        <v>15</v>
      </c>
      <c r="K9" s="25" t="s">
        <v>14</v>
      </c>
      <c r="L9" s="25" t="s">
        <v>15</v>
      </c>
      <c r="M9" s="25" t="s">
        <v>14</v>
      </c>
      <c r="N9" s="25" t="s">
        <v>15</v>
      </c>
      <c r="O9" s="25" t="s">
        <v>14</v>
      </c>
      <c r="P9" s="26" t="s">
        <v>15</v>
      </c>
      <c r="Q9" s="25" t="s">
        <v>14</v>
      </c>
      <c r="R9" s="25" t="s">
        <v>15</v>
      </c>
      <c r="S9" s="27" t="s">
        <v>14</v>
      </c>
      <c r="T9" s="27" t="s">
        <v>15</v>
      </c>
      <c r="U9" s="27" t="s">
        <v>14</v>
      </c>
      <c r="V9" s="28" t="s">
        <v>15</v>
      </c>
      <c r="W9" s="27" t="s">
        <v>14</v>
      </c>
      <c r="X9" s="27" t="s">
        <v>15</v>
      </c>
      <c r="Y9" s="3"/>
      <c r="Z9" s="3"/>
    </row>
    <row r="10" spans="1:26" ht="14.5" x14ac:dyDescent="0.35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29">
        <v>14</v>
      </c>
      <c r="O10" s="29">
        <v>15</v>
      </c>
      <c r="P10" s="30">
        <v>16</v>
      </c>
      <c r="Q10" s="29">
        <v>17</v>
      </c>
      <c r="R10" s="29">
        <v>18</v>
      </c>
      <c r="S10" s="29">
        <v>19</v>
      </c>
      <c r="T10" s="29">
        <v>20</v>
      </c>
      <c r="U10" s="29">
        <v>21</v>
      </c>
      <c r="V10" s="29">
        <v>22</v>
      </c>
      <c r="W10" s="29">
        <v>23</v>
      </c>
      <c r="X10" s="29">
        <v>24</v>
      </c>
      <c r="Y10" s="31"/>
      <c r="Z10" s="31"/>
    </row>
    <row r="11" spans="1:26" ht="18" customHeight="1" x14ac:dyDescent="0.35">
      <c r="A11" s="32">
        <v>1</v>
      </c>
      <c r="B11" s="33" t="s">
        <v>16</v>
      </c>
      <c r="C11" s="33" t="s">
        <v>17</v>
      </c>
      <c r="D11" s="34">
        <f>'[1]21'!D12</f>
        <v>96</v>
      </c>
      <c r="E11" s="34">
        <f>'[1]21'!G12</f>
        <v>81</v>
      </c>
      <c r="F11" s="34">
        <f t="shared" ref="F11:F24" si="0">SUM(D11:E11)</f>
        <v>177</v>
      </c>
      <c r="G11" s="34">
        <v>93</v>
      </c>
      <c r="H11" s="35">
        <f t="shared" ref="H11:H24" si="1">G11/D11*100</f>
        <v>96.875</v>
      </c>
      <c r="I11" s="34">
        <v>84</v>
      </c>
      <c r="J11" s="35">
        <f t="shared" ref="J11:J24" si="2">I11/E11*100</f>
        <v>103.7037037037037</v>
      </c>
      <c r="K11" s="34">
        <f t="shared" ref="K11:K24" si="3">G11+I11</f>
        <v>177</v>
      </c>
      <c r="L11" s="35">
        <f t="shared" ref="L11:L24" si="4">K11/F11*100</f>
        <v>100</v>
      </c>
      <c r="M11" s="34">
        <v>90</v>
      </c>
      <c r="N11" s="35">
        <f t="shared" ref="N11:N24" si="5">M11/D11*100</f>
        <v>93.75</v>
      </c>
      <c r="O11" s="34">
        <v>83</v>
      </c>
      <c r="P11" s="36">
        <f t="shared" ref="P11:P24" si="6">O11/E11*100</f>
        <v>102.46913580246914</v>
      </c>
      <c r="Q11" s="34">
        <f t="shared" ref="Q11:Q24" si="7">M11+O11</f>
        <v>173</v>
      </c>
      <c r="R11" s="35">
        <f t="shared" ref="R11:R24" si="8">Q11/F11*100</f>
        <v>97.740112994350284</v>
      </c>
      <c r="S11" s="34">
        <v>87</v>
      </c>
      <c r="T11" s="35">
        <f t="shared" ref="T11:T24" si="9">S11/D11*100</f>
        <v>90.625</v>
      </c>
      <c r="U11" s="34">
        <v>82</v>
      </c>
      <c r="V11" s="36">
        <f t="shared" ref="V11:V24" si="10">U11/E11*100</f>
        <v>101.23456790123457</v>
      </c>
      <c r="W11" s="34">
        <f t="shared" ref="W11:W24" si="11">S11+U11</f>
        <v>169</v>
      </c>
      <c r="X11" s="35">
        <f t="shared" ref="X11:X24" si="12">W11/F11*100</f>
        <v>95.480225988700568</v>
      </c>
      <c r="Y11" s="3"/>
      <c r="Z11" s="3"/>
    </row>
    <row r="12" spans="1:26" ht="19.5" customHeight="1" x14ac:dyDescent="0.35">
      <c r="A12" s="37">
        <v>2</v>
      </c>
      <c r="B12" s="38" t="s">
        <v>18</v>
      </c>
      <c r="C12" s="38" t="s">
        <v>19</v>
      </c>
      <c r="D12" s="34">
        <f>'[1]21'!D13</f>
        <v>30</v>
      </c>
      <c r="E12" s="34">
        <f>'[1]21'!G13</f>
        <v>22</v>
      </c>
      <c r="F12" s="34">
        <f t="shared" si="0"/>
        <v>52</v>
      </c>
      <c r="G12" s="34">
        <v>29</v>
      </c>
      <c r="H12" s="35">
        <f t="shared" si="1"/>
        <v>96.666666666666671</v>
      </c>
      <c r="I12" s="34">
        <v>21</v>
      </c>
      <c r="J12" s="35">
        <f t="shared" si="2"/>
        <v>95.454545454545453</v>
      </c>
      <c r="K12" s="34">
        <f t="shared" si="3"/>
        <v>50</v>
      </c>
      <c r="L12" s="35">
        <f t="shared" si="4"/>
        <v>96.15384615384616</v>
      </c>
      <c r="M12" s="34">
        <v>27</v>
      </c>
      <c r="N12" s="35">
        <f t="shared" si="5"/>
        <v>90</v>
      </c>
      <c r="O12" s="34">
        <v>23</v>
      </c>
      <c r="P12" s="36">
        <f t="shared" si="6"/>
        <v>104.54545454545455</v>
      </c>
      <c r="Q12" s="34">
        <f t="shared" si="7"/>
        <v>50</v>
      </c>
      <c r="R12" s="35">
        <f t="shared" si="8"/>
        <v>96.15384615384616</v>
      </c>
      <c r="S12" s="34">
        <v>28</v>
      </c>
      <c r="T12" s="35">
        <f t="shared" si="9"/>
        <v>93.333333333333329</v>
      </c>
      <c r="U12" s="34">
        <v>20</v>
      </c>
      <c r="V12" s="36">
        <f t="shared" si="10"/>
        <v>90.909090909090907</v>
      </c>
      <c r="W12" s="34">
        <f t="shared" si="11"/>
        <v>48</v>
      </c>
      <c r="X12" s="35">
        <f t="shared" si="12"/>
        <v>92.307692307692307</v>
      </c>
      <c r="Y12" s="3"/>
      <c r="Z12" s="3"/>
    </row>
    <row r="13" spans="1:26" ht="19.5" customHeight="1" x14ac:dyDescent="0.35">
      <c r="A13" s="37">
        <v>3</v>
      </c>
      <c r="B13" s="38" t="s">
        <v>18</v>
      </c>
      <c r="C13" s="38" t="s">
        <v>20</v>
      </c>
      <c r="D13" s="34">
        <f>'[1]21'!D14</f>
        <v>35</v>
      </c>
      <c r="E13" s="34">
        <f>'[1]21'!G14</f>
        <v>29</v>
      </c>
      <c r="F13" s="34">
        <f t="shared" si="0"/>
        <v>64</v>
      </c>
      <c r="G13" s="34">
        <v>35</v>
      </c>
      <c r="H13" s="35">
        <f t="shared" si="1"/>
        <v>100</v>
      </c>
      <c r="I13" s="34">
        <v>29</v>
      </c>
      <c r="J13" s="35">
        <f t="shared" si="2"/>
        <v>100</v>
      </c>
      <c r="K13" s="34">
        <f t="shared" si="3"/>
        <v>64</v>
      </c>
      <c r="L13" s="35">
        <f t="shared" si="4"/>
        <v>100</v>
      </c>
      <c r="M13" s="34">
        <v>30</v>
      </c>
      <c r="N13" s="35">
        <f t="shared" si="5"/>
        <v>85.714285714285708</v>
      </c>
      <c r="O13" s="34">
        <v>34</v>
      </c>
      <c r="P13" s="36">
        <f t="shared" si="6"/>
        <v>117.24137931034481</v>
      </c>
      <c r="Q13" s="34">
        <f t="shared" si="7"/>
        <v>64</v>
      </c>
      <c r="R13" s="35">
        <f t="shared" si="8"/>
        <v>100</v>
      </c>
      <c r="S13" s="34">
        <v>35</v>
      </c>
      <c r="T13" s="35">
        <f t="shared" si="9"/>
        <v>100</v>
      </c>
      <c r="U13" s="34">
        <v>28</v>
      </c>
      <c r="V13" s="36">
        <f t="shared" si="10"/>
        <v>96.551724137931032</v>
      </c>
      <c r="W13" s="34">
        <f t="shared" si="11"/>
        <v>63</v>
      </c>
      <c r="X13" s="35">
        <f t="shared" si="12"/>
        <v>98.4375</v>
      </c>
      <c r="Y13" s="3"/>
      <c r="Z13" s="3"/>
    </row>
    <row r="14" spans="1:26" ht="19.5" customHeight="1" x14ac:dyDescent="0.35">
      <c r="A14" s="37">
        <v>4</v>
      </c>
      <c r="B14" s="38" t="s">
        <v>18</v>
      </c>
      <c r="C14" s="38" t="s">
        <v>21</v>
      </c>
      <c r="D14" s="34">
        <f>'[1]21'!D15</f>
        <v>41</v>
      </c>
      <c r="E14" s="34">
        <f>'[1]21'!G15</f>
        <v>37</v>
      </c>
      <c r="F14" s="34">
        <f t="shared" si="0"/>
        <v>78</v>
      </c>
      <c r="G14" s="34">
        <v>41</v>
      </c>
      <c r="H14" s="35">
        <f t="shared" si="1"/>
        <v>100</v>
      </c>
      <c r="I14" s="34">
        <v>37</v>
      </c>
      <c r="J14" s="35">
        <f t="shared" si="2"/>
        <v>100</v>
      </c>
      <c r="K14" s="34">
        <f t="shared" si="3"/>
        <v>78</v>
      </c>
      <c r="L14" s="35">
        <f t="shared" si="4"/>
        <v>100</v>
      </c>
      <c r="M14" s="34">
        <v>39</v>
      </c>
      <c r="N14" s="35">
        <f t="shared" si="5"/>
        <v>95.121951219512198</v>
      </c>
      <c r="O14" s="34">
        <v>38</v>
      </c>
      <c r="P14" s="36">
        <f t="shared" si="6"/>
        <v>102.70270270270269</v>
      </c>
      <c r="Q14" s="34">
        <f t="shared" si="7"/>
        <v>77</v>
      </c>
      <c r="R14" s="35">
        <f t="shared" si="8"/>
        <v>98.71794871794873</v>
      </c>
      <c r="S14" s="34">
        <v>40</v>
      </c>
      <c r="T14" s="35">
        <f t="shared" si="9"/>
        <v>97.560975609756099</v>
      </c>
      <c r="U14" s="34">
        <v>31</v>
      </c>
      <c r="V14" s="36">
        <f t="shared" si="10"/>
        <v>83.78378378378379</v>
      </c>
      <c r="W14" s="34">
        <f t="shared" si="11"/>
        <v>71</v>
      </c>
      <c r="X14" s="35">
        <f t="shared" si="12"/>
        <v>91.025641025641022</v>
      </c>
      <c r="Y14" s="3"/>
      <c r="Z14" s="3"/>
    </row>
    <row r="15" spans="1:26" ht="19.5" customHeight="1" x14ac:dyDescent="0.35">
      <c r="A15" s="37">
        <v>5</v>
      </c>
      <c r="B15" s="38" t="s">
        <v>22</v>
      </c>
      <c r="C15" s="38" t="s">
        <v>23</v>
      </c>
      <c r="D15" s="34">
        <f>'[1]21'!D16</f>
        <v>38</v>
      </c>
      <c r="E15" s="34">
        <f>'[1]21'!G16</f>
        <v>34</v>
      </c>
      <c r="F15" s="34">
        <f t="shared" si="0"/>
        <v>72</v>
      </c>
      <c r="G15" s="34">
        <v>38</v>
      </c>
      <c r="H15" s="35">
        <f t="shared" si="1"/>
        <v>100</v>
      </c>
      <c r="I15" s="34">
        <v>34</v>
      </c>
      <c r="J15" s="35">
        <f t="shared" si="2"/>
        <v>100</v>
      </c>
      <c r="K15" s="34">
        <f t="shared" si="3"/>
        <v>72</v>
      </c>
      <c r="L15" s="35">
        <f t="shared" si="4"/>
        <v>100</v>
      </c>
      <c r="M15" s="34">
        <v>34</v>
      </c>
      <c r="N15" s="35">
        <f t="shared" si="5"/>
        <v>89.473684210526315</v>
      </c>
      <c r="O15" s="34">
        <v>40</v>
      </c>
      <c r="P15" s="36">
        <f t="shared" si="6"/>
        <v>117.64705882352942</v>
      </c>
      <c r="Q15" s="34">
        <f t="shared" si="7"/>
        <v>74</v>
      </c>
      <c r="R15" s="35">
        <f t="shared" si="8"/>
        <v>102.77777777777777</v>
      </c>
      <c r="S15" s="34">
        <v>36</v>
      </c>
      <c r="T15" s="35">
        <f t="shared" si="9"/>
        <v>94.73684210526315</v>
      </c>
      <c r="U15" s="34">
        <v>32</v>
      </c>
      <c r="V15" s="36">
        <f t="shared" si="10"/>
        <v>94.117647058823522</v>
      </c>
      <c r="W15" s="34">
        <f t="shared" si="11"/>
        <v>68</v>
      </c>
      <c r="X15" s="35">
        <f t="shared" si="12"/>
        <v>94.444444444444443</v>
      </c>
      <c r="Y15" s="3"/>
      <c r="Z15" s="3"/>
    </row>
    <row r="16" spans="1:26" ht="19.5" customHeight="1" x14ac:dyDescent="0.35">
      <c r="A16" s="37">
        <v>6</v>
      </c>
      <c r="B16" s="38" t="s">
        <v>22</v>
      </c>
      <c r="C16" s="38" t="s">
        <v>22</v>
      </c>
      <c r="D16" s="34">
        <f>'[1]21'!D17</f>
        <v>53</v>
      </c>
      <c r="E16" s="34">
        <f>'[1]21'!G17</f>
        <v>46</v>
      </c>
      <c r="F16" s="34">
        <f t="shared" si="0"/>
        <v>99</v>
      </c>
      <c r="G16" s="34">
        <v>53</v>
      </c>
      <c r="H16" s="35">
        <f t="shared" si="1"/>
        <v>100</v>
      </c>
      <c r="I16" s="34">
        <v>46</v>
      </c>
      <c r="J16" s="35">
        <f t="shared" si="2"/>
        <v>100</v>
      </c>
      <c r="K16" s="34">
        <f t="shared" si="3"/>
        <v>99</v>
      </c>
      <c r="L16" s="35">
        <f t="shared" si="4"/>
        <v>100</v>
      </c>
      <c r="M16" s="34">
        <v>56</v>
      </c>
      <c r="N16" s="35">
        <f t="shared" si="5"/>
        <v>105.66037735849056</v>
      </c>
      <c r="O16" s="34">
        <v>44</v>
      </c>
      <c r="P16" s="36">
        <f t="shared" si="6"/>
        <v>95.652173913043484</v>
      </c>
      <c r="Q16" s="34">
        <f t="shared" si="7"/>
        <v>100</v>
      </c>
      <c r="R16" s="35">
        <f t="shared" si="8"/>
        <v>101.01010101010101</v>
      </c>
      <c r="S16" s="34">
        <v>53</v>
      </c>
      <c r="T16" s="35">
        <f t="shared" si="9"/>
        <v>100</v>
      </c>
      <c r="U16" s="34">
        <v>46</v>
      </c>
      <c r="V16" s="36">
        <f t="shared" si="10"/>
        <v>100</v>
      </c>
      <c r="W16" s="34">
        <f t="shared" si="11"/>
        <v>99</v>
      </c>
      <c r="X16" s="35">
        <f t="shared" si="12"/>
        <v>100</v>
      </c>
      <c r="Y16" s="3"/>
      <c r="Z16" s="3"/>
    </row>
    <row r="17" spans="1:26" ht="19.5" customHeight="1" x14ac:dyDescent="0.35">
      <c r="A17" s="37">
        <v>7</v>
      </c>
      <c r="B17" s="38" t="s">
        <v>24</v>
      </c>
      <c r="C17" s="38" t="s">
        <v>25</v>
      </c>
      <c r="D17" s="34">
        <f>'[1]21'!D18</f>
        <v>59</v>
      </c>
      <c r="E17" s="34">
        <f>'[1]21'!G18</f>
        <v>63</v>
      </c>
      <c r="F17" s="34">
        <f t="shared" si="0"/>
        <v>122</v>
      </c>
      <c r="G17" s="34">
        <v>59</v>
      </c>
      <c r="H17" s="35">
        <f t="shared" si="1"/>
        <v>100</v>
      </c>
      <c r="I17" s="34">
        <v>63</v>
      </c>
      <c r="J17" s="35">
        <f t="shared" si="2"/>
        <v>100</v>
      </c>
      <c r="K17" s="34">
        <f t="shared" si="3"/>
        <v>122</v>
      </c>
      <c r="L17" s="35">
        <f t="shared" si="4"/>
        <v>100</v>
      </c>
      <c r="M17" s="34">
        <v>57</v>
      </c>
      <c r="N17" s="35">
        <f t="shared" si="5"/>
        <v>96.610169491525426</v>
      </c>
      <c r="O17" s="34">
        <v>61</v>
      </c>
      <c r="P17" s="36">
        <f t="shared" si="6"/>
        <v>96.825396825396822</v>
      </c>
      <c r="Q17" s="34">
        <f t="shared" si="7"/>
        <v>118</v>
      </c>
      <c r="R17" s="35">
        <f t="shared" si="8"/>
        <v>96.721311475409834</v>
      </c>
      <c r="S17" s="34">
        <v>59</v>
      </c>
      <c r="T17" s="35">
        <f t="shared" si="9"/>
        <v>100</v>
      </c>
      <c r="U17" s="34">
        <v>63</v>
      </c>
      <c r="V17" s="36">
        <f t="shared" si="10"/>
        <v>100</v>
      </c>
      <c r="W17" s="34">
        <f t="shared" si="11"/>
        <v>122</v>
      </c>
      <c r="X17" s="35">
        <f t="shared" si="12"/>
        <v>100</v>
      </c>
      <c r="Y17" s="3"/>
      <c r="Z17" s="3"/>
    </row>
    <row r="18" spans="1:26" ht="19.5" customHeight="1" x14ac:dyDescent="0.35">
      <c r="A18" s="37">
        <v>8</v>
      </c>
      <c r="B18" s="38" t="s">
        <v>26</v>
      </c>
      <c r="C18" s="38" t="s">
        <v>27</v>
      </c>
      <c r="D18" s="34">
        <f>'[1]21'!D19</f>
        <v>239</v>
      </c>
      <c r="E18" s="34">
        <f>'[1]21'!G19</f>
        <v>202</v>
      </c>
      <c r="F18" s="34">
        <f t="shared" si="0"/>
        <v>441</v>
      </c>
      <c r="G18" s="34">
        <v>239</v>
      </c>
      <c r="H18" s="35">
        <f t="shared" si="1"/>
        <v>100</v>
      </c>
      <c r="I18" s="34">
        <v>202</v>
      </c>
      <c r="J18" s="35">
        <f t="shared" si="2"/>
        <v>100</v>
      </c>
      <c r="K18" s="34">
        <f t="shared" si="3"/>
        <v>441</v>
      </c>
      <c r="L18" s="35">
        <f t="shared" si="4"/>
        <v>100</v>
      </c>
      <c r="M18" s="34">
        <v>228</v>
      </c>
      <c r="N18" s="35">
        <f t="shared" si="5"/>
        <v>95.39748953974896</v>
      </c>
      <c r="O18" s="34">
        <v>192</v>
      </c>
      <c r="P18" s="36">
        <f t="shared" si="6"/>
        <v>95.049504950495049</v>
      </c>
      <c r="Q18" s="34">
        <f t="shared" si="7"/>
        <v>420</v>
      </c>
      <c r="R18" s="35">
        <f t="shared" si="8"/>
        <v>95.238095238095227</v>
      </c>
      <c r="S18" s="34">
        <v>242</v>
      </c>
      <c r="T18" s="35">
        <f t="shared" si="9"/>
        <v>101.25523012552303</v>
      </c>
      <c r="U18" s="34">
        <v>199</v>
      </c>
      <c r="V18" s="36">
        <f t="shared" si="10"/>
        <v>98.514851485148512</v>
      </c>
      <c r="W18" s="34">
        <f t="shared" si="11"/>
        <v>441</v>
      </c>
      <c r="X18" s="35">
        <f t="shared" si="12"/>
        <v>100</v>
      </c>
      <c r="Y18" s="3"/>
      <c r="Z18" s="3"/>
    </row>
    <row r="19" spans="1:26" ht="19.5" customHeight="1" x14ac:dyDescent="0.35">
      <c r="A19" s="37">
        <v>9</v>
      </c>
      <c r="B19" s="38" t="s">
        <v>26</v>
      </c>
      <c r="C19" s="38" t="s">
        <v>28</v>
      </c>
      <c r="D19" s="34">
        <f>'[1]21'!D20</f>
        <v>137</v>
      </c>
      <c r="E19" s="34">
        <f>'[1]21'!G20</f>
        <v>127</v>
      </c>
      <c r="F19" s="34">
        <f t="shared" si="0"/>
        <v>264</v>
      </c>
      <c r="G19" s="34">
        <v>137</v>
      </c>
      <c r="H19" s="35">
        <f t="shared" si="1"/>
        <v>100</v>
      </c>
      <c r="I19" s="34">
        <v>127</v>
      </c>
      <c r="J19" s="35">
        <f t="shared" si="2"/>
        <v>100</v>
      </c>
      <c r="K19" s="34">
        <f t="shared" si="3"/>
        <v>264</v>
      </c>
      <c r="L19" s="35">
        <f t="shared" si="4"/>
        <v>100</v>
      </c>
      <c r="M19" s="34">
        <v>123</v>
      </c>
      <c r="N19" s="35">
        <f t="shared" si="5"/>
        <v>89.78102189781022</v>
      </c>
      <c r="O19" s="34">
        <v>117</v>
      </c>
      <c r="P19" s="36">
        <f t="shared" si="6"/>
        <v>92.125984251968504</v>
      </c>
      <c r="Q19" s="34">
        <f t="shared" si="7"/>
        <v>240</v>
      </c>
      <c r="R19" s="35">
        <f t="shared" si="8"/>
        <v>90.909090909090907</v>
      </c>
      <c r="S19" s="34">
        <v>127</v>
      </c>
      <c r="T19" s="35">
        <f t="shared" si="9"/>
        <v>92.700729927007302</v>
      </c>
      <c r="U19" s="34">
        <v>119</v>
      </c>
      <c r="V19" s="36">
        <f t="shared" si="10"/>
        <v>93.7007874015748</v>
      </c>
      <c r="W19" s="34">
        <f t="shared" si="11"/>
        <v>246</v>
      </c>
      <c r="X19" s="35">
        <f t="shared" si="12"/>
        <v>93.181818181818173</v>
      </c>
      <c r="Y19" s="3"/>
      <c r="Z19" s="3"/>
    </row>
    <row r="20" spans="1:26" ht="19.5" customHeight="1" x14ac:dyDescent="0.35">
      <c r="A20" s="37">
        <v>10</v>
      </c>
      <c r="B20" s="38" t="s">
        <v>29</v>
      </c>
      <c r="C20" s="38" t="s">
        <v>29</v>
      </c>
      <c r="D20" s="34">
        <f>'[1]21'!D21</f>
        <v>68</v>
      </c>
      <c r="E20" s="34">
        <f>'[1]21'!G21</f>
        <v>59</v>
      </c>
      <c r="F20" s="34">
        <f t="shared" si="0"/>
        <v>127</v>
      </c>
      <c r="G20" s="34">
        <v>68</v>
      </c>
      <c r="H20" s="35">
        <f t="shared" si="1"/>
        <v>100</v>
      </c>
      <c r="I20" s="34">
        <v>59</v>
      </c>
      <c r="J20" s="35">
        <f t="shared" si="2"/>
        <v>100</v>
      </c>
      <c r="K20" s="34">
        <f t="shared" si="3"/>
        <v>127</v>
      </c>
      <c r="L20" s="35">
        <f t="shared" si="4"/>
        <v>100</v>
      </c>
      <c r="M20" s="34">
        <v>70</v>
      </c>
      <c r="N20" s="35">
        <f t="shared" si="5"/>
        <v>102.94117647058823</v>
      </c>
      <c r="O20" s="34">
        <v>54</v>
      </c>
      <c r="P20" s="36">
        <f t="shared" si="6"/>
        <v>91.525423728813564</v>
      </c>
      <c r="Q20" s="34">
        <f t="shared" si="7"/>
        <v>124</v>
      </c>
      <c r="R20" s="35">
        <f t="shared" si="8"/>
        <v>97.637795275590548</v>
      </c>
      <c r="S20" s="34">
        <v>68</v>
      </c>
      <c r="T20" s="35">
        <f t="shared" si="9"/>
        <v>100</v>
      </c>
      <c r="U20" s="34">
        <v>59</v>
      </c>
      <c r="V20" s="36">
        <f t="shared" si="10"/>
        <v>100</v>
      </c>
      <c r="W20" s="34">
        <f t="shared" si="11"/>
        <v>127</v>
      </c>
      <c r="X20" s="35">
        <f t="shared" si="12"/>
        <v>100</v>
      </c>
      <c r="Y20" s="3"/>
      <c r="Z20" s="3"/>
    </row>
    <row r="21" spans="1:26" ht="19.5" customHeight="1" x14ac:dyDescent="0.35">
      <c r="A21" s="37">
        <v>11</v>
      </c>
      <c r="B21" s="38" t="s">
        <v>29</v>
      </c>
      <c r="C21" s="38" t="s">
        <v>30</v>
      </c>
      <c r="D21" s="34">
        <f>'[1]21'!D22</f>
        <v>59</v>
      </c>
      <c r="E21" s="34">
        <f>'[1]21'!G22</f>
        <v>59</v>
      </c>
      <c r="F21" s="34">
        <f t="shared" si="0"/>
        <v>118</v>
      </c>
      <c r="G21" s="34">
        <v>59</v>
      </c>
      <c r="H21" s="35">
        <f t="shared" si="1"/>
        <v>100</v>
      </c>
      <c r="I21" s="34">
        <v>59</v>
      </c>
      <c r="J21" s="35">
        <f t="shared" si="2"/>
        <v>100</v>
      </c>
      <c r="K21" s="34">
        <f t="shared" si="3"/>
        <v>118</v>
      </c>
      <c r="L21" s="35">
        <f t="shared" si="4"/>
        <v>100</v>
      </c>
      <c r="M21" s="34">
        <v>55</v>
      </c>
      <c r="N21" s="35">
        <f t="shared" si="5"/>
        <v>93.220338983050837</v>
      </c>
      <c r="O21" s="34">
        <v>57</v>
      </c>
      <c r="P21" s="36">
        <f t="shared" si="6"/>
        <v>96.610169491525426</v>
      </c>
      <c r="Q21" s="34">
        <f t="shared" si="7"/>
        <v>112</v>
      </c>
      <c r="R21" s="35">
        <f t="shared" si="8"/>
        <v>94.915254237288138</v>
      </c>
      <c r="S21" s="34">
        <v>59</v>
      </c>
      <c r="T21" s="35">
        <f t="shared" si="9"/>
        <v>100</v>
      </c>
      <c r="U21" s="34">
        <v>59</v>
      </c>
      <c r="V21" s="36">
        <f t="shared" si="10"/>
        <v>100</v>
      </c>
      <c r="W21" s="34">
        <f t="shared" si="11"/>
        <v>118</v>
      </c>
      <c r="X21" s="35">
        <f t="shared" si="12"/>
        <v>100</v>
      </c>
      <c r="Y21" s="3"/>
      <c r="Z21" s="3"/>
    </row>
    <row r="22" spans="1:26" ht="19.5" customHeight="1" x14ac:dyDescent="0.35">
      <c r="A22" s="37">
        <v>12</v>
      </c>
      <c r="B22" s="38" t="s">
        <v>31</v>
      </c>
      <c r="C22" s="38" t="s">
        <v>31</v>
      </c>
      <c r="D22" s="34">
        <f>'[1]21'!D23</f>
        <v>115</v>
      </c>
      <c r="E22" s="34">
        <f>'[1]21'!G23</f>
        <v>133</v>
      </c>
      <c r="F22" s="34">
        <f t="shared" si="0"/>
        <v>248</v>
      </c>
      <c r="G22" s="34">
        <v>114</v>
      </c>
      <c r="H22" s="35">
        <f t="shared" si="1"/>
        <v>99.130434782608702</v>
      </c>
      <c r="I22" s="34">
        <v>132</v>
      </c>
      <c r="J22" s="35">
        <f t="shared" si="2"/>
        <v>99.248120300751879</v>
      </c>
      <c r="K22" s="34">
        <f t="shared" si="3"/>
        <v>246</v>
      </c>
      <c r="L22" s="35">
        <f t="shared" si="4"/>
        <v>99.193548387096769</v>
      </c>
      <c r="M22" s="34">
        <v>119</v>
      </c>
      <c r="N22" s="35">
        <f t="shared" si="5"/>
        <v>103.47826086956522</v>
      </c>
      <c r="O22" s="34">
        <v>131</v>
      </c>
      <c r="P22" s="36">
        <f t="shared" si="6"/>
        <v>98.496240601503757</v>
      </c>
      <c r="Q22" s="34">
        <f t="shared" si="7"/>
        <v>250</v>
      </c>
      <c r="R22" s="35">
        <f t="shared" si="8"/>
        <v>100.80645161290323</v>
      </c>
      <c r="S22" s="34">
        <v>69</v>
      </c>
      <c r="T22" s="35">
        <f t="shared" si="9"/>
        <v>60</v>
      </c>
      <c r="U22" s="34">
        <v>93</v>
      </c>
      <c r="V22" s="36">
        <f t="shared" si="10"/>
        <v>69.924812030075188</v>
      </c>
      <c r="W22" s="34">
        <f t="shared" si="11"/>
        <v>162</v>
      </c>
      <c r="X22" s="35">
        <f t="shared" si="12"/>
        <v>65.322580645161281</v>
      </c>
      <c r="Y22" s="3"/>
      <c r="Z22" s="3"/>
    </row>
    <row r="23" spans="1:26" ht="19.5" customHeight="1" x14ac:dyDescent="0.35">
      <c r="A23" s="37">
        <v>13</v>
      </c>
      <c r="B23" s="38" t="s">
        <v>31</v>
      </c>
      <c r="C23" s="38" t="s">
        <v>32</v>
      </c>
      <c r="D23" s="34">
        <f>'[1]21'!D24</f>
        <v>59</v>
      </c>
      <c r="E23" s="34">
        <f>'[1]21'!G24</f>
        <v>48</v>
      </c>
      <c r="F23" s="34">
        <f t="shared" si="0"/>
        <v>107</v>
      </c>
      <c r="G23" s="34">
        <v>58</v>
      </c>
      <c r="H23" s="35">
        <f t="shared" si="1"/>
        <v>98.305084745762713</v>
      </c>
      <c r="I23" s="34">
        <v>48</v>
      </c>
      <c r="J23" s="35">
        <f t="shared" si="2"/>
        <v>100</v>
      </c>
      <c r="K23" s="34">
        <f t="shared" si="3"/>
        <v>106</v>
      </c>
      <c r="L23" s="35">
        <f t="shared" si="4"/>
        <v>99.065420560747668</v>
      </c>
      <c r="M23" s="34">
        <v>55</v>
      </c>
      <c r="N23" s="35">
        <f t="shared" si="5"/>
        <v>93.220338983050837</v>
      </c>
      <c r="O23" s="34">
        <v>33</v>
      </c>
      <c r="P23" s="36">
        <f t="shared" si="6"/>
        <v>68.75</v>
      </c>
      <c r="Q23" s="34">
        <f t="shared" si="7"/>
        <v>88</v>
      </c>
      <c r="R23" s="35">
        <f t="shared" si="8"/>
        <v>82.242990654205599</v>
      </c>
      <c r="S23" s="34">
        <v>58</v>
      </c>
      <c r="T23" s="35">
        <f t="shared" si="9"/>
        <v>98.305084745762713</v>
      </c>
      <c r="U23" s="34">
        <v>48</v>
      </c>
      <c r="V23" s="36">
        <f t="shared" si="10"/>
        <v>100</v>
      </c>
      <c r="W23" s="34">
        <f t="shared" si="11"/>
        <v>106</v>
      </c>
      <c r="X23" s="35">
        <f t="shared" si="12"/>
        <v>99.065420560747668</v>
      </c>
      <c r="Y23" s="3"/>
      <c r="Z23" s="3"/>
    </row>
    <row r="24" spans="1:26" ht="19.5" customHeight="1" x14ac:dyDescent="0.35">
      <c r="A24" s="37">
        <v>14</v>
      </c>
      <c r="B24" s="38" t="s">
        <v>33</v>
      </c>
      <c r="C24" s="38" t="s">
        <v>34</v>
      </c>
      <c r="D24" s="34">
        <f>'[1]21'!D25</f>
        <v>55</v>
      </c>
      <c r="E24" s="34">
        <f>'[1]21'!G25</f>
        <v>47</v>
      </c>
      <c r="F24" s="34">
        <f t="shared" si="0"/>
        <v>102</v>
      </c>
      <c r="G24" s="34">
        <v>55</v>
      </c>
      <c r="H24" s="35">
        <f t="shared" si="1"/>
        <v>100</v>
      </c>
      <c r="I24" s="34">
        <v>46</v>
      </c>
      <c r="J24" s="35">
        <f t="shared" si="2"/>
        <v>97.872340425531917</v>
      </c>
      <c r="K24" s="34">
        <f t="shared" si="3"/>
        <v>101</v>
      </c>
      <c r="L24" s="35">
        <f t="shared" si="4"/>
        <v>99.019607843137265</v>
      </c>
      <c r="M24" s="34">
        <v>46</v>
      </c>
      <c r="N24" s="35">
        <f t="shared" si="5"/>
        <v>83.636363636363626</v>
      </c>
      <c r="O24" s="34">
        <v>40</v>
      </c>
      <c r="P24" s="36">
        <f t="shared" si="6"/>
        <v>85.106382978723403</v>
      </c>
      <c r="Q24" s="34">
        <f t="shared" si="7"/>
        <v>86</v>
      </c>
      <c r="R24" s="35">
        <f t="shared" si="8"/>
        <v>84.313725490196077</v>
      </c>
      <c r="S24" s="34">
        <v>53</v>
      </c>
      <c r="T24" s="35">
        <f t="shared" si="9"/>
        <v>96.36363636363636</v>
      </c>
      <c r="U24" s="34">
        <v>46</v>
      </c>
      <c r="V24" s="36">
        <f t="shared" si="10"/>
        <v>97.872340425531917</v>
      </c>
      <c r="W24" s="34">
        <f t="shared" si="11"/>
        <v>99</v>
      </c>
      <c r="X24" s="35">
        <f t="shared" si="12"/>
        <v>97.058823529411768</v>
      </c>
      <c r="Y24" s="3"/>
      <c r="Z24" s="3"/>
    </row>
    <row r="25" spans="1:26" ht="19.5" customHeight="1" x14ac:dyDescent="0.35">
      <c r="A25" s="37"/>
      <c r="B25" s="38"/>
      <c r="C25" s="38"/>
      <c r="D25" s="34"/>
      <c r="E25" s="34"/>
      <c r="F25" s="34"/>
      <c r="G25" s="34"/>
      <c r="H25" s="35"/>
      <c r="I25" s="34"/>
      <c r="J25" s="35"/>
      <c r="K25" s="34"/>
      <c r="L25" s="35"/>
      <c r="M25" s="34"/>
      <c r="N25" s="35"/>
      <c r="O25" s="34"/>
      <c r="P25" s="36"/>
      <c r="Q25" s="34"/>
      <c r="R25" s="35"/>
      <c r="S25" s="34"/>
      <c r="T25" s="35"/>
      <c r="U25" s="34"/>
      <c r="V25" s="36"/>
      <c r="W25" s="34"/>
      <c r="X25" s="35"/>
      <c r="Y25" s="3"/>
      <c r="Z25" s="3"/>
    </row>
    <row r="26" spans="1:26" ht="19.5" customHeight="1" x14ac:dyDescent="0.35">
      <c r="A26" s="37"/>
      <c r="B26" s="39"/>
      <c r="C26" s="39"/>
      <c r="D26" s="34"/>
      <c r="E26" s="34"/>
      <c r="F26" s="34"/>
      <c r="G26" s="34"/>
      <c r="H26" s="35"/>
      <c r="I26" s="34"/>
      <c r="J26" s="35"/>
      <c r="K26" s="34"/>
      <c r="L26" s="35"/>
      <c r="M26" s="34"/>
      <c r="N26" s="35"/>
      <c r="O26" s="34"/>
      <c r="P26" s="36"/>
      <c r="Q26" s="34"/>
      <c r="R26" s="35"/>
      <c r="S26" s="34"/>
      <c r="T26" s="35"/>
      <c r="U26" s="34"/>
      <c r="V26" s="36"/>
      <c r="W26" s="34"/>
      <c r="X26" s="35"/>
      <c r="Y26" s="3"/>
      <c r="Z26" s="3"/>
    </row>
    <row r="27" spans="1:26" ht="19.5" customHeight="1" thickBot="1" x14ac:dyDescent="0.4">
      <c r="A27" s="40" t="s">
        <v>35</v>
      </c>
      <c r="B27" s="41"/>
      <c r="C27" s="42"/>
      <c r="D27" s="43">
        <f t="shared" ref="D27:G27" si="13">SUM(D11:D26)</f>
        <v>1084</v>
      </c>
      <c r="E27" s="43">
        <f t="shared" si="13"/>
        <v>987</v>
      </c>
      <c r="F27" s="43">
        <f t="shared" si="13"/>
        <v>2071</v>
      </c>
      <c r="G27" s="43">
        <f t="shared" si="13"/>
        <v>1078</v>
      </c>
      <c r="H27" s="44">
        <f>G27/D27*100</f>
        <v>99.446494464944649</v>
      </c>
      <c r="I27" s="43">
        <f>SUM(I11:I26)</f>
        <v>987</v>
      </c>
      <c r="J27" s="44">
        <f>I27/E27*100</f>
        <v>100</v>
      </c>
      <c r="K27" s="43">
        <f>SUM(K11:K26)</f>
        <v>2065</v>
      </c>
      <c r="L27" s="44">
        <f>K27/F27*100</f>
        <v>99.710284886528243</v>
      </c>
      <c r="M27" s="43">
        <f>SUM(M11:M26)</f>
        <v>1029</v>
      </c>
      <c r="N27" s="44">
        <f>M27/D27*100</f>
        <v>94.926199261992622</v>
      </c>
      <c r="O27" s="43">
        <f>SUM(O11:O26)</f>
        <v>947</v>
      </c>
      <c r="P27" s="45">
        <f>O27/E27*100</f>
        <v>95.947315096251259</v>
      </c>
      <c r="Q27" s="43">
        <f>SUM(Q11:Q26)</f>
        <v>1976</v>
      </c>
      <c r="R27" s="44">
        <f>Q27/F27*100</f>
        <v>95.412844036697251</v>
      </c>
      <c r="S27" s="43">
        <f>SUM(S11:S26)</f>
        <v>1014</v>
      </c>
      <c r="T27" s="44">
        <f>S27/D27*100</f>
        <v>93.542435424354238</v>
      </c>
      <c r="U27" s="43">
        <f>SUM(U11:U26)</f>
        <v>925</v>
      </c>
      <c r="V27" s="45">
        <f>U27/E27*100</f>
        <v>93.718338399189463</v>
      </c>
      <c r="W27" s="43">
        <f>SUM(W11:W26)</f>
        <v>1939</v>
      </c>
      <c r="X27" s="44">
        <f>W27/F27*100</f>
        <v>93.626267503621435</v>
      </c>
      <c r="Y27" s="3"/>
      <c r="Z27" s="3"/>
    </row>
    <row r="28" spans="1:26" ht="18.75" customHeight="1" x14ac:dyDescent="0.3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7"/>
      <c r="R28" s="47"/>
      <c r="S28" s="2"/>
      <c r="T28" s="2"/>
      <c r="U28" s="2"/>
      <c r="V28" s="2"/>
      <c r="W28" s="2"/>
      <c r="X28" s="2"/>
      <c r="Y28" s="3"/>
      <c r="Z28" s="3"/>
    </row>
    <row r="29" spans="1:26" ht="15.75" customHeight="1" x14ac:dyDescent="0.35">
      <c r="A29" s="48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</row>
    <row r="30" spans="1:26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49"/>
      <c r="K31" s="3"/>
      <c r="L31" s="3"/>
      <c r="M31" s="3"/>
      <c r="N31" s="3"/>
      <c r="O31" s="3"/>
      <c r="P31" s="49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7">
    <mergeCell ref="W8:X8"/>
    <mergeCell ref="K8:L8"/>
    <mergeCell ref="M8:N8"/>
    <mergeCell ref="O8:P8"/>
    <mergeCell ref="Q8:R8"/>
    <mergeCell ref="S8:T8"/>
    <mergeCell ref="U8:V8"/>
    <mergeCell ref="A3:X3"/>
    <mergeCell ref="A7:A9"/>
    <mergeCell ref="B7:B9"/>
    <mergeCell ref="C7:C9"/>
    <mergeCell ref="D7:F8"/>
    <mergeCell ref="G7:L7"/>
    <mergeCell ref="M7:R7"/>
    <mergeCell ref="S7:X7"/>
    <mergeCell ref="G8:H8"/>
    <mergeCell ref="I8:J8"/>
  </mergeCells>
  <conditionalFormatting sqref="J31 P31">
    <cfRule type="cellIs" dxfId="0" priority="1" stopIfTrue="1" operator="notEqual">
      <formula>#REF!</formula>
    </cfRule>
  </conditionalFormatting>
  <printOptions horizontalCentered="1"/>
  <pageMargins left="0.98" right="0.9" top="1.1499999999999999" bottom="0.9" header="0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2026-05-12T08:13:13Z</dcterms:created>
  <dcterms:modified xsi:type="dcterms:W3CDTF">2026-05-12T08:13:41Z</dcterms:modified>
</cp:coreProperties>
</file>